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780" tabRatio="790" activeTab="1"/>
  </bookViews>
  <sheets>
    <sheet name="表紙・目次" sheetId="25" r:id="rId1"/>
    <sheet name="作付状況・収入・経費" sheetId="3" r:id="rId2"/>
    <sheet name="減価償却費" sheetId="28" r:id="rId3"/>
    <sheet name="領収書等の張付頁" sheetId="23" r:id="rId4"/>
  </sheets>
  <definedNames>
    <definedName name="_xlnm.Print_Area" localSheetId="1">'作付状況・収入・経費'!$B$1:$AL$412</definedName>
    <definedName name="_xlnm.Print_Area" localSheetId="3">領収書等の張付頁!$A$1:$Q$44</definedName>
    <definedName name="_xlnm.Print_Area" localSheetId="0">'表紙・目次'!$B$2:$K$60</definedName>
    <definedName name="_xlnm.Print_Area" localSheetId="2">減価償却費!$B$1:$AH$153</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<sst xmlns="http://schemas.openxmlformats.org/spreadsheetml/2006/main" xmlns:r="http://schemas.openxmlformats.org/officeDocument/2006/relationships" count="373" uniqueCount="373">
  <si>
    <t>１．</t>
  </si>
  <si>
    <t>販売金額</t>
    <rPh sb="0" eb="2">
      <t>ハンバイ</t>
    </rPh>
    <rPh sb="2" eb="4">
      <t>キンガク</t>
    </rPh>
    <phoneticPr fontId="1"/>
  </si>
  <si>
    <t>Ⅲ　本年の必要経費</t>
    <rPh sb="2" eb="4">
      <t>ホンネン</t>
    </rPh>
    <rPh sb="5" eb="7">
      <t>ヒツヨウ</t>
    </rPh>
    <rPh sb="7" eb="9">
      <t>ケイヒ</t>
    </rPh>
    <phoneticPr fontId="1"/>
  </si>
  <si>
    <t>本年の農業収入</t>
  </si>
  <si>
    <t>　本年の必要経費</t>
  </si>
  <si>
    <t>割合</t>
    <rPh sb="0" eb="2">
      <t>ワリアイ</t>
    </rPh>
    <phoneticPr fontId="1"/>
  </si>
  <si>
    <t>販売量（㎏）</t>
    <rPh sb="0" eb="2">
      <t>ハンバイ</t>
    </rPh>
    <rPh sb="2" eb="3">
      <t>リョウ</t>
    </rPh>
    <phoneticPr fontId="1"/>
  </si>
  <si>
    <t>収穫調整用</t>
  </si>
  <si>
    <t>14～15</t>
  </si>
  <si>
    <t>倉庫、作業場等</t>
  </si>
  <si>
    <t>農産物の種類</t>
    <rPh sb="0" eb="3">
      <t>ノウサンブツ</t>
    </rPh>
    <rPh sb="4" eb="6">
      <t>シュルイ</t>
    </rPh>
    <phoneticPr fontId="1"/>
  </si>
  <si>
    <t>金属骨格</t>
  </si>
  <si>
    <t>パソコン</t>
  </si>
  <si>
    <t>農具費　・・・・・・・・・・・・・・・・・・・・・・・</t>
    <rPh sb="1" eb="2">
      <t>グ</t>
    </rPh>
    <rPh sb="2" eb="3">
      <t>ヒ</t>
    </rPh>
    <phoneticPr fontId="1"/>
  </si>
  <si>
    <t>Ⅱ　本年の農業収入</t>
    <rPh sb="2" eb="4">
      <t>ホンネン</t>
    </rPh>
    <rPh sb="5" eb="7">
      <t>ノウギョウ</t>
    </rPh>
    <rPh sb="7" eb="9">
      <t>シュウニュウ</t>
    </rPh>
    <phoneticPr fontId="1"/>
  </si>
  <si>
    <t xml:space="preserve"> (４) 平成19年３月までに取得した償却資産</t>
  </si>
  <si>
    <t>償却率</t>
    <rPh sb="0" eb="3">
      <t>リツ</t>
    </rPh>
    <phoneticPr fontId="1"/>
  </si>
  <si>
    <t>項　　　　目</t>
    <rPh sb="0" eb="1">
      <t>コウ</t>
    </rPh>
    <rPh sb="5" eb="6">
      <t>メ</t>
    </rPh>
    <phoneticPr fontId="1"/>
  </si>
  <si>
    <t>経費算入額</t>
    <rPh sb="0" eb="2">
      <t>ケイヒ</t>
    </rPh>
    <rPh sb="2" eb="4">
      <t>サンニュウ</t>
    </rPh>
    <rPh sb="4" eb="5">
      <t>ガク</t>
    </rPh>
    <phoneticPr fontId="1"/>
  </si>
  <si>
    <t>合成樹脂骨格</t>
  </si>
  <si>
    <t>支払額</t>
    <rPh sb="0" eb="2">
      <t>シハライ</t>
    </rPh>
    <rPh sb="2" eb="3">
      <t>ガク</t>
    </rPh>
    <phoneticPr fontId="1"/>
  </si>
  <si>
    <t xml:space="preserve">　減価償却費の計算方法については、次ページ以降の減価償却費の計算方法をご参照ください。
</t>
  </si>
  <si>
    <t>項　　目</t>
    <rPh sb="0" eb="1">
      <t>コウ</t>
    </rPh>
    <rPh sb="3" eb="4">
      <t>メ</t>
    </rPh>
    <phoneticPr fontId="1"/>
  </si>
  <si>
    <t>月</t>
    <rPh sb="0" eb="1">
      <t>ツキ</t>
    </rPh>
    <phoneticPr fontId="1"/>
  </si>
  <si>
    <t>○ 雑収入となるもの</t>
    <rPh sb="2" eb="3">
      <t>ザツ</t>
    </rPh>
    <rPh sb="3" eb="5">
      <t>シュウニュウ</t>
    </rPh>
    <phoneticPr fontId="1"/>
  </si>
  <si>
    <t>合計金額 ①の２</t>
    <rPh sb="0" eb="2">
      <t>ゴウケイ</t>
    </rPh>
    <rPh sb="2" eb="4">
      <t>キンガク</t>
    </rPh>
    <phoneticPr fontId="1"/>
  </si>
  <si>
    <t>12．</t>
  </si>
  <si>
    <t>住　　所</t>
    <rPh sb="0" eb="1">
      <t>ジュウ</t>
    </rPh>
    <rPh sb="3" eb="4">
      <t>ショ</t>
    </rPh>
    <phoneticPr fontId="1"/>
  </si>
  <si>
    <t>野菜類</t>
    <rPh sb="0" eb="3">
      <t>ヤサイルイ</t>
    </rPh>
    <phoneticPr fontId="1"/>
  </si>
  <si>
    <t>玄　米</t>
    <rPh sb="0" eb="1">
      <t>ゲン</t>
    </rPh>
    <rPh sb="2" eb="3">
      <t>コメ</t>
    </rPh>
    <phoneticPr fontId="1"/>
  </si>
  <si>
    <t>10．</t>
  </si>
  <si>
    <t>合計金額 ①の１</t>
    <rPh sb="0" eb="2">
      <t>ゴウケイ</t>
    </rPh>
    <rPh sb="2" eb="4">
      <t>キンガク</t>
    </rPh>
    <phoneticPr fontId="1"/>
  </si>
  <si>
    <t>（土地に固定）</t>
  </si>
  <si>
    <t>運搬用機具</t>
  </si>
  <si>
    <t>H19. 3.31
以前取得</t>
  </si>
  <si>
    <t>耐用年数</t>
  </si>
  <si>
    <t>％</t>
  </si>
  <si>
    <t>　電話代に家事用と農業用分がある場合は、使用回数などによって使用割合を計算し、按分します。</t>
    <rPh sb="3" eb="4">
      <t>ダイ</t>
    </rPh>
    <phoneticPr fontId="1"/>
  </si>
  <si>
    <t>種苗費　　・・・・・・・・・・・・・・・・・・・・・・・</t>
  </si>
  <si>
    <t>９．</t>
  </si>
  <si>
    <t>主に金属造</t>
  </si>
  <si>
    <t>木骨モルタル</t>
  </si>
  <si>
    <t>家事消費（kg）</t>
    <rPh sb="0" eb="2">
      <t>カジ</t>
    </rPh>
    <rPh sb="2" eb="4">
      <t>ショウヒ</t>
    </rPh>
    <phoneticPr fontId="1"/>
  </si>
  <si>
    <t>合計金額　　　ト</t>
    <rPh sb="0" eb="2">
      <t>ゴウケイ</t>
    </rPh>
    <rPh sb="2" eb="4">
      <t>キンガク</t>
    </rPh>
    <phoneticPr fontId="1"/>
  </si>
  <si>
    <t>５％以下の時</t>
    <rPh sb="2" eb="4">
      <t>イカ</t>
    </rPh>
    <rPh sb="5" eb="6">
      <t>トキ</t>
    </rPh>
    <phoneticPr fontId="1"/>
  </si>
  <si>
    <t>動力光熱費　・・・・・・・・・・・・・・・・・・・・・・・</t>
  </si>
  <si>
    <t>堀立造・仮設</t>
  </si>
  <si>
    <t>13．作業用衣料費</t>
    <rPh sb="3" eb="6">
      <t>サギョウヨウ</t>
    </rPh>
    <rPh sb="6" eb="8">
      <t>イリョウ</t>
    </rPh>
    <rPh sb="8" eb="9">
      <t>ヒ</t>
    </rPh>
    <phoneticPr fontId="1"/>
  </si>
  <si>
    <t>貯水槽等</t>
  </si>
  <si>
    <t>果樹棚等</t>
  </si>
  <si>
    <r>
      <t>例１：果樹棚（金属造）を</t>
    </r>
    <r>
      <rPr>
        <u/>
        <sz val="10"/>
        <color auto="1"/>
        <rFont val="ＭＳ ゴシック"/>
      </rPr>
      <t>平成19年３月</t>
    </r>
    <r>
      <rPr>
        <sz val="10"/>
        <color auto="1"/>
        <rFont val="ＭＳ ゴシック"/>
      </rPr>
      <t>に300万円で設置した場合の各年の償却例</t>
    </r>
    <rPh sb="3" eb="5">
      <t>カジュ</t>
    </rPh>
    <rPh sb="5" eb="6">
      <t>ダナ</t>
    </rPh>
    <rPh sb="7" eb="9">
      <t>キンゾク</t>
    </rPh>
    <rPh sb="9" eb="10">
      <t>ツク</t>
    </rPh>
    <rPh sb="26" eb="28">
      <t>セッチ</t>
    </rPh>
    <phoneticPr fontId="1"/>
  </si>
  <si>
    <t>月 日</t>
    <rPh sb="0" eb="1">
      <t>ツキ</t>
    </rPh>
    <rPh sb="2" eb="3">
      <t>ヒ</t>
    </rPh>
    <phoneticPr fontId="1"/>
  </si>
  <si>
    <t>ビニールハウス</t>
  </si>
  <si>
    <t>摘 要</t>
    <rPh sb="0" eb="1">
      <t>テキ</t>
    </rPh>
    <rPh sb="2" eb="3">
      <t>ヨウ</t>
    </rPh>
    <phoneticPr fontId="1"/>
  </si>
  <si>
    <t>精米機</t>
  </si>
  <si>
    <t>Ⅲ．</t>
  </si>
  <si>
    <t>簡易的なもの</t>
  </si>
  <si>
    <t>トラクター</t>
  </si>
  <si>
    <t>　　 千　　 円</t>
  </si>
  <si>
    <t>数　量</t>
    <rPh sb="0" eb="1">
      <t>スウ</t>
    </rPh>
    <rPh sb="2" eb="3">
      <t>リョウ</t>
    </rPh>
    <phoneticPr fontId="1"/>
  </si>
  <si>
    <t>５％以上の時</t>
    <rPh sb="2" eb="4">
      <t>イジョウ</t>
    </rPh>
    <rPh sb="5" eb="6">
      <t>トキ</t>
    </rPh>
    <phoneticPr fontId="1"/>
  </si>
  <si>
    <t>乗用型</t>
  </si>
  <si>
    <t>整地用機具</t>
  </si>
  <si>
    <t>そ の 他</t>
  </si>
  <si>
    <t>栽培管理機具</t>
  </si>
  <si>
    <r>
      <t>425,000円</t>
    </r>
    <r>
      <rPr>
        <sz val="7"/>
        <color auto="1"/>
        <rFont val="ＭＳ ゴシック"/>
      </rPr>
      <t>（未償却残高）</t>
    </r>
    <r>
      <rPr>
        <sz val="10"/>
        <color auto="1"/>
        <rFont val="ＭＳ ゴシック"/>
      </rPr>
      <t>－ 1円</t>
    </r>
    <r>
      <rPr>
        <sz val="7"/>
        <color auto="1"/>
        <rFont val="ＭＳ ゴシック"/>
      </rPr>
      <t>（備忘価額）</t>
    </r>
    <r>
      <rPr>
        <sz val="10"/>
        <color auto="1"/>
        <rFont val="ＭＳ ゴシック"/>
      </rPr>
      <t xml:space="preserve">＝ </t>
    </r>
    <r>
      <rPr>
        <b/>
        <sz val="10"/>
        <color auto="1"/>
        <rFont val="ＭＳ ゴシック"/>
      </rPr>
      <t>424,999円</t>
    </r>
    <r>
      <rPr>
        <sz val="7"/>
        <color auto="1"/>
        <rFont val="ＭＳ ゴシック"/>
      </rPr>
      <t>（減価償却費）</t>
    </r>
    <rPh sb="20" eb="22">
      <t>ビボウ</t>
    </rPh>
    <rPh sb="22" eb="24">
      <t>カガク</t>
    </rPh>
    <phoneticPr fontId="1"/>
  </si>
  <si>
    <t>)</t>
  </si>
  <si>
    <t>田植機、育苗機、播種機</t>
  </si>
  <si>
    <t>防除用機具</t>
  </si>
  <si>
    <t>動力散布機、動力噴霧機、草刈機</t>
  </si>
  <si>
    <t>脱穀機、籾摺り機、乾燥機</t>
  </si>
  <si>
    <t>未償却残高</t>
  </si>
  <si>
    <t>償却率</t>
  </si>
  <si>
    <t>一括償却制度の適用</t>
    <rPh sb="0" eb="2">
      <t>イッカツ</t>
    </rPh>
    <rPh sb="2" eb="4">
      <t>ショウキャク</t>
    </rPh>
    <rPh sb="4" eb="6">
      <t>セイド</t>
    </rPh>
    <rPh sb="7" eb="9">
      <t>テキヨウ</t>
    </rPh>
    <phoneticPr fontId="1"/>
  </si>
  <si>
    <t>数 量</t>
    <rPh sb="0" eb="1">
      <t>スウ</t>
    </rPh>
    <rPh sb="2" eb="3">
      <t>リョウ</t>
    </rPh>
    <phoneticPr fontId="1"/>
  </si>
  <si>
    <t>所有月数</t>
  </si>
  <si>
    <r>
      <t>　集落営農組織（生産組合・集落営農（※法人は除く））の組合員は、申告用に組合より「配分通知書」が送付されます。配分通知書に記載された申告農業収入の合計金額は、雑収入になります。
　国から交付されている</t>
    </r>
    <r>
      <rPr>
        <u val="double"/>
        <sz val="11"/>
        <color auto="1"/>
        <rFont val="ＭＳ ゴシック"/>
      </rPr>
      <t>「戸別所得保障モデル事業や水田利活用自給力向上事業」の交付金は雑収入</t>
    </r>
    <r>
      <rPr>
        <sz val="11"/>
        <color auto="1"/>
        <rFont val="ＭＳ ゴシック"/>
      </rPr>
      <t>となります。なお、補助金等は原則として交付を受ける日の属する年分に計上します。
　その他については下表を参考にしてください。</t>
    </r>
    <rPh sb="90" eb="91">
      <t>クニ</t>
    </rPh>
    <rPh sb="93" eb="95">
      <t>コウフ</t>
    </rPh>
    <rPh sb="103" eb="105">
      <t>ショトク</t>
    </rPh>
    <rPh sb="105" eb="107">
      <t>ホショウ</t>
    </rPh>
    <rPh sb="110" eb="112">
      <t>ジギョウ</t>
    </rPh>
    <rPh sb="113" eb="115">
      <t>スイデン</t>
    </rPh>
    <rPh sb="115" eb="118">
      <t>リカツヨウ</t>
    </rPh>
    <rPh sb="121" eb="123">
      <t>コウジョウ</t>
    </rPh>
    <rPh sb="123" eb="125">
      <t>ジギョウ</t>
    </rPh>
    <rPh sb="127" eb="130">
      <t>コウフキン</t>
    </rPh>
    <rPh sb="131" eb="134">
      <t>ザツシュウニュウ</t>
    </rPh>
    <rPh sb="143" eb="147">
      <t>ホジョキントウ</t>
    </rPh>
    <rPh sb="148" eb="150">
      <t>ゲンソク</t>
    </rPh>
    <rPh sb="153" eb="155">
      <t>コウフ</t>
    </rPh>
    <rPh sb="156" eb="157">
      <t>ウ</t>
    </rPh>
    <rPh sb="159" eb="160">
      <t>ヒ</t>
    </rPh>
    <rPh sb="161" eb="162">
      <t>ゾク</t>
    </rPh>
    <rPh sb="164" eb="166">
      <t>ネンブン</t>
    </rPh>
    <rPh sb="167" eb="169">
      <t>ケイジョウ</t>
    </rPh>
    <rPh sb="177" eb="178">
      <t>タ</t>
    </rPh>
    <rPh sb="183" eb="185">
      <t>カヒョウ</t>
    </rPh>
    <rPh sb="186" eb="188">
      <t>サンコウ</t>
    </rPh>
    <phoneticPr fontId="1"/>
  </si>
  <si>
    <t>Ⅰ　本年の農産物の作付状況</t>
    <rPh sb="2" eb="4">
      <t>ホンネン</t>
    </rPh>
    <rPh sb="5" eb="8">
      <t>ノウサンブツ</t>
    </rPh>
    <rPh sb="9" eb="11">
      <t>サクツケ</t>
    </rPh>
    <rPh sb="11" eb="13">
      <t>ジョウキョウ</t>
    </rPh>
    <phoneticPr fontId="1"/>
  </si>
  <si>
    <t>・</t>
  </si>
  <si>
    <t>合計金額　　　⑫</t>
    <rPh sb="0" eb="2">
      <t>ゴウケイ</t>
    </rPh>
    <rPh sb="2" eb="4">
      <t>キンガク</t>
    </rPh>
    <phoneticPr fontId="1"/>
  </si>
  <si>
    <t>作　付　種　目</t>
    <rPh sb="0" eb="1">
      <t>サク</t>
    </rPh>
    <rPh sb="2" eb="3">
      <t>ヅケ</t>
    </rPh>
    <rPh sb="4" eb="5">
      <t>シュ</t>
    </rPh>
    <rPh sb="6" eb="7">
      <t>メ</t>
    </rPh>
    <phoneticPr fontId="1"/>
  </si>
  <si>
    <t>(①の１)＋(①の２)＋(①の３)＋(①の４)＋(①の５)＋(①の６)－(前年期末の未収金残高)</t>
    <rPh sb="37" eb="39">
      <t>ゼンネン</t>
    </rPh>
    <rPh sb="39" eb="41">
      <t>キマツ</t>
    </rPh>
    <rPh sb="42" eb="45">
      <t>ミシュウキン</t>
    </rPh>
    <rPh sb="45" eb="47">
      <t>ザンダカ</t>
    </rPh>
    <phoneticPr fontId="1"/>
  </si>
  <si>
    <t>肥料費　・・・・・・・・・・・・・・・・・・・・・・・</t>
  </si>
  <si>
    <t>）</t>
  </si>
  <si>
    <t>　　　百万　　 千　　 円</t>
    <rPh sb="3" eb="5">
      <t>ヒャクマン</t>
    </rPh>
    <rPh sb="8" eb="9">
      <t>セン</t>
    </rPh>
    <rPh sb="12" eb="13">
      <t>エン</t>
    </rPh>
    <phoneticPr fontId="1"/>
  </si>
  <si>
    <r>
      <t>野</t>
    </r>
    <r>
      <rPr>
        <sz val="6"/>
        <color auto="1"/>
        <rFont val="ＭＳ ゴシック"/>
      </rPr>
      <t xml:space="preserve"> </t>
    </r>
    <r>
      <rPr>
        <sz val="11"/>
        <color auto="1"/>
        <rFont val="ＭＳ ゴシック"/>
      </rPr>
      <t>菜</t>
    </r>
    <r>
      <rPr>
        <sz val="6"/>
        <color auto="1"/>
        <rFont val="ＭＳ ゴシック"/>
      </rPr>
      <t xml:space="preserve"> </t>
    </r>
    <r>
      <rPr>
        <sz val="11"/>
        <color auto="1"/>
        <rFont val="ＭＳ ゴシック"/>
      </rPr>
      <t>(</t>
    </r>
    <rPh sb="0" eb="1">
      <t>ノ</t>
    </rPh>
    <rPh sb="2" eb="3">
      <t>ナ</t>
    </rPh>
    <phoneticPr fontId="1"/>
  </si>
  <si>
    <t>百万　　千　　円</t>
  </si>
  <si>
    <t>収穫量（kg）</t>
    <rPh sb="0" eb="2">
      <t>シュウカク</t>
    </rPh>
    <rPh sb="2" eb="3">
      <t>リョウ</t>
    </rPh>
    <phoneticPr fontId="1"/>
  </si>
  <si>
    <t>７．</t>
  </si>
  <si>
    <t>百万　　 千　　 円</t>
    <rPh sb="0" eb="2">
      <t>ヒャクマン</t>
    </rPh>
    <rPh sb="5" eb="6">
      <t>セン</t>
    </rPh>
    <rPh sb="9" eb="10">
      <t>エン</t>
    </rPh>
    <phoneticPr fontId="1"/>
  </si>
  <si>
    <r>
      <t>　百万</t>
    </r>
    <r>
      <rPr>
        <sz val="4"/>
        <color auto="1"/>
        <rFont val="ＭＳ ゴシック"/>
      </rPr>
      <t>　</t>
    </r>
    <r>
      <rPr>
        <sz val="6"/>
        <color auto="1"/>
        <rFont val="ＭＳ ゴシック"/>
      </rPr>
      <t>　　千　　 円</t>
    </r>
    <rPh sb="1" eb="3">
      <t>ヒャクマン</t>
    </rPh>
    <rPh sb="6" eb="7">
      <t>セン</t>
    </rPh>
    <rPh sb="10" eb="11">
      <t>エン</t>
    </rPh>
    <phoneticPr fontId="1"/>
  </si>
  <si>
    <t>摘 要</t>
    <rPh sb="0" eb="1">
      <t>チャク</t>
    </rPh>
    <rPh sb="2" eb="3">
      <t>ヨウ</t>
    </rPh>
    <phoneticPr fontId="1"/>
  </si>
  <si>
    <t>平成19年4月1日以降に取得</t>
    <rPh sb="0" eb="2">
      <t>ヘイセイ</t>
    </rPh>
    <rPh sb="4" eb="5">
      <t>ネン</t>
    </rPh>
    <rPh sb="6" eb="7">
      <t>ガツ</t>
    </rPh>
    <rPh sb="8" eb="9">
      <t>ニチ</t>
    </rPh>
    <rPh sb="9" eb="11">
      <t>イコウ</t>
    </rPh>
    <rPh sb="12" eb="14">
      <t>シュトク</t>
    </rPh>
    <phoneticPr fontId="1"/>
  </si>
  <si>
    <t>面積（a･㎡）</t>
  </si>
  <si>
    <t>水　　　　稲</t>
    <rPh sb="0" eb="1">
      <t>スイ</t>
    </rPh>
    <rPh sb="5" eb="6">
      <t>イナ</t>
    </rPh>
    <phoneticPr fontId="1"/>
  </si>
  <si>
    <t>◎</t>
  </si>
  <si>
    <t>＝ 本年分の販売金額（</t>
  </si>
  <si>
    <t>× 雑収入とならないもの</t>
    <rPh sb="2" eb="5">
      <t>ザツシュウニュウ</t>
    </rPh>
    <phoneticPr fontId="1"/>
  </si>
  <si>
    <t>住　所　</t>
    <rPh sb="0" eb="1">
      <t>ジュウ</t>
    </rPh>
    <rPh sb="2" eb="3">
      <t>ショ</t>
    </rPh>
    <phoneticPr fontId="1"/>
  </si>
  <si>
    <t>支払金額</t>
    <rPh sb="0" eb="2">
      <t>シハラ</t>
    </rPh>
    <rPh sb="2" eb="4">
      <t>キンガク</t>
    </rPh>
    <phoneticPr fontId="1"/>
  </si>
  <si>
    <t>氏　名</t>
    <rPh sb="0" eb="1">
      <t>シ</t>
    </rPh>
    <rPh sb="2" eb="3">
      <t>メイ</t>
    </rPh>
    <phoneticPr fontId="1"/>
  </si>
  <si>
    <t>前年末の未償却残高</t>
    <rPh sb="0" eb="3">
      <t>ゼンネンマツ</t>
    </rPh>
    <rPh sb="4" eb="7">
      <t>ミショウキャク</t>
    </rPh>
    <rPh sb="7" eb="9">
      <t>ザンダカ</t>
    </rPh>
    <phoneticPr fontId="1"/>
  </si>
  <si>
    <t>内　容</t>
    <rPh sb="0" eb="1">
      <t>ナイ</t>
    </rPh>
    <rPh sb="2" eb="3">
      <t>カタチ</t>
    </rPh>
    <phoneticPr fontId="1"/>
  </si>
  <si>
    <t>金　額</t>
    <rPh sb="0" eb="1">
      <t>キン</t>
    </rPh>
    <rPh sb="2" eb="3">
      <t>ガク</t>
    </rPh>
    <phoneticPr fontId="1"/>
  </si>
  <si>
    <t>２.小作料・賃借料</t>
    <rPh sb="2" eb="5">
      <t>コサクリョウ</t>
    </rPh>
    <rPh sb="6" eb="9">
      <t>チンシャクリョウ</t>
    </rPh>
    <phoneticPr fontId="1"/>
  </si>
  <si>
    <t>修繕費　・・・・・・・・・・・・・・・・・・・・・・・</t>
    <rPh sb="2" eb="3">
      <t>ヒ</t>
    </rPh>
    <phoneticPr fontId="1"/>
  </si>
  <si>
    <r>
      <t>）</t>
    </r>
    <r>
      <rPr>
        <sz val="9"/>
        <color auto="1"/>
        <rFont val="ＭＳ ゴシック"/>
      </rPr>
      <t>10kg当り</t>
    </r>
    <rPh sb="5" eb="6">
      <t>ア</t>
    </rPh>
    <phoneticPr fontId="1"/>
  </si>
  <si>
    <t>１.雇人費</t>
    <rPh sb="2" eb="3">
      <t>ヤト</t>
    </rPh>
    <rPh sb="3" eb="4">
      <t>ニン</t>
    </rPh>
    <rPh sb="4" eb="5">
      <t>ヒ</t>
    </rPh>
    <phoneticPr fontId="1"/>
  </si>
  <si>
    <t>使用割合</t>
    <rPh sb="0" eb="2">
      <t>シヨウ</t>
    </rPh>
    <rPh sb="2" eb="4">
      <t>ワリアイ</t>
    </rPh>
    <phoneticPr fontId="1"/>
  </si>
  <si>
    <t>合計金額　　　ル</t>
    <rPh sb="0" eb="2">
      <t>ゴウケイ</t>
    </rPh>
    <rPh sb="2" eb="4">
      <t>キンガク</t>
    </rPh>
    <phoneticPr fontId="1"/>
  </si>
  <si>
    <r>
      <t xml:space="preserve">  農業収支記録帳</t>
    </r>
    <r>
      <rPr>
        <sz val="24"/>
        <color auto="1"/>
        <rFont val="HGS創英角ｺﾞｼｯｸUB"/>
      </rPr>
      <t>（詳細版）</t>
    </r>
  </si>
  <si>
    <t>　　◆ 領収書などの保存にご利用ください。</t>
  </si>
  <si>
    <t>７．肥料費</t>
    <rPh sb="2" eb="4">
      <t>ヒリョウ</t>
    </rPh>
    <rPh sb="4" eb="5">
      <t>ヒ</t>
    </rPh>
    <phoneticPr fontId="1"/>
  </si>
  <si>
    <t>百万　　千　　円</t>
    <rPh sb="0" eb="2">
      <t>ヒャクマン</t>
    </rPh>
    <rPh sb="4" eb="5">
      <t>セン</t>
    </rPh>
    <rPh sb="7" eb="8">
      <t>エン</t>
    </rPh>
    <phoneticPr fontId="1"/>
  </si>
  <si>
    <t>作業内容</t>
    <rPh sb="0" eb="2">
      <t>サギョウ</t>
    </rPh>
    <rPh sb="2" eb="4">
      <t>ナイヨウ</t>
    </rPh>
    <phoneticPr fontId="1"/>
  </si>
  <si>
    <t>本年末の未払金残高</t>
    <rPh sb="0" eb="1">
      <t>ホン</t>
    </rPh>
    <rPh sb="1" eb="3">
      <t>ネンマツ</t>
    </rPh>
    <rPh sb="4" eb="5">
      <t>ミ</t>
    </rPh>
    <rPh sb="5" eb="6">
      <t>バラ</t>
    </rPh>
    <rPh sb="6" eb="7">
      <t>キン</t>
    </rPh>
    <rPh sb="7" eb="9">
      <t>ザンダカ</t>
    </rPh>
    <phoneticPr fontId="1"/>
  </si>
  <si>
    <t>水道料</t>
    <rPh sb="0" eb="3">
      <t>スイドウリョウ</t>
    </rPh>
    <phoneticPr fontId="1"/>
  </si>
  <si>
    <t>６．</t>
  </si>
  <si>
    <t>電気料（動力）</t>
    <rPh sb="0" eb="2">
      <t>デンキ</t>
    </rPh>
    <rPh sb="2" eb="3">
      <t>リョウ</t>
    </rPh>
    <rPh sb="4" eb="6">
      <t>ドウリョク</t>
    </rPh>
    <phoneticPr fontId="1"/>
  </si>
  <si>
    <t>電気料（一般）</t>
    <rPh sb="0" eb="2">
      <t>デンキ</t>
    </rPh>
    <rPh sb="2" eb="3">
      <t>リョウ</t>
    </rPh>
    <rPh sb="4" eb="6">
      <t>イッパン</t>
    </rPh>
    <phoneticPr fontId="1"/>
  </si>
  <si>
    <t>ガソリン</t>
  </si>
  <si>
    <t>　百万　　　千　　 円</t>
  </si>
  <si>
    <r>
      <t>　</t>
    </r>
    <r>
      <rPr>
        <sz val="9"/>
        <color auto="1"/>
        <rFont val="ＭＳ ゴシック"/>
      </rPr>
      <t>10kg当り</t>
    </r>
    <rPh sb="5" eb="6">
      <t>ア</t>
    </rPh>
    <phoneticPr fontId="1"/>
  </si>
  <si>
    <t>合計金額 ①の３</t>
    <rPh sb="0" eb="2">
      <t>ゴウケイ</t>
    </rPh>
    <rPh sb="2" eb="4">
      <t>キンガク</t>
    </rPh>
    <phoneticPr fontId="1"/>
  </si>
  <si>
    <t>　農機具、農業用建物・車両などに要した修理費（大規模な修理を除く）などを記入します。</t>
  </si>
  <si>
    <t>合計金額 ①の４</t>
    <rPh sb="0" eb="2">
      <t>ゴウケイ</t>
    </rPh>
    <rPh sb="2" eb="4">
      <t>キンガク</t>
    </rPh>
    <phoneticPr fontId="1"/>
  </si>
  <si>
    <t>合計金額 ①の５</t>
    <rPh sb="0" eb="2">
      <t>ゴウケイ</t>
    </rPh>
    <rPh sb="2" eb="4">
      <t>キンガク</t>
    </rPh>
    <phoneticPr fontId="1"/>
  </si>
  <si>
    <t>合計金額 ①の６</t>
    <rPh sb="0" eb="2">
      <t>ゴウケイ</t>
    </rPh>
    <rPh sb="2" eb="4">
      <t>キンガク</t>
    </rPh>
    <phoneticPr fontId="1"/>
  </si>
  <si>
    <t xml:space="preserve"> ① 取得価額20万円以上の償却資産</t>
  </si>
  <si>
    <t>農産物名（野菜類５：</t>
    <rPh sb="0" eb="3">
      <t>ノウサンブツ</t>
    </rPh>
    <rPh sb="3" eb="4">
      <t>メイ</t>
    </rPh>
    <rPh sb="5" eb="8">
      <t>ヤサイルイ</t>
    </rPh>
    <phoneticPr fontId="1"/>
  </si>
  <si>
    <t>前年期末の未払金残高</t>
    <rPh sb="0" eb="2">
      <t>ゼンネン</t>
    </rPh>
    <rPh sb="2" eb="4">
      <t>キマツ</t>
    </rPh>
    <rPh sb="5" eb="6">
      <t>ミ</t>
    </rPh>
    <rPh sb="6" eb="7">
      <t>バラ</t>
    </rPh>
    <rPh sb="7" eb="8">
      <t>キン</t>
    </rPh>
    <rPh sb="8" eb="10">
      <t>ザンダカ</t>
    </rPh>
    <phoneticPr fontId="1"/>
  </si>
  <si>
    <t>　　※ ↑この年分の申告から耐用年数が14年に変更になったため、旧定額法償却率も0.072になります。</t>
  </si>
  <si>
    <r>
      <t>１．販売金額</t>
    </r>
    <r>
      <rPr>
        <sz val="11"/>
        <color auto="1"/>
        <rFont val="ＭＳ ゴシック"/>
      </rPr>
      <t>（販売金額＝現金等の入金額－前年期末の未収金残高＋本年期末の未収金残高）</t>
    </r>
    <rPh sb="2" eb="4">
      <t>ハンバイ</t>
    </rPh>
    <rPh sb="4" eb="6">
      <t>キンガク</t>
    </rPh>
    <phoneticPr fontId="1"/>
  </si>
  <si>
    <t>合計金額　　　ヲ</t>
    <rPh sb="0" eb="2">
      <t>ゴウケイ</t>
    </rPh>
    <rPh sb="2" eb="4">
      <t>キンガク</t>
    </rPh>
    <phoneticPr fontId="1"/>
  </si>
  <si>
    <t>２．家事・事業消費の金額</t>
    <rPh sb="2" eb="4">
      <t>カジ</t>
    </rPh>
    <rPh sb="5" eb="7">
      <t>ジギョウ</t>
    </rPh>
    <rPh sb="7" eb="9">
      <t>ショウヒ</t>
    </rPh>
    <rPh sb="10" eb="12">
      <t>キンガク</t>
    </rPh>
    <phoneticPr fontId="1"/>
  </si>
  <si>
    <t>４．農産物の棚卸高</t>
    <rPh sb="2" eb="5">
      <t>ノウサンブツ</t>
    </rPh>
    <rPh sb="6" eb="8">
      <t>タナオロシ</t>
    </rPh>
    <rPh sb="8" eb="9">
      <t>ダカ</t>
    </rPh>
    <phoneticPr fontId="1"/>
  </si>
  <si>
    <t>果実類</t>
    <rPh sb="0" eb="2">
      <t>カジツ</t>
    </rPh>
    <rPh sb="2" eb="3">
      <t>ルイ</t>
    </rPh>
    <phoneticPr fontId="1"/>
  </si>
  <si>
    <r>
      <t>合計金額　　　</t>
    </r>
    <r>
      <rPr>
        <sz val="12"/>
        <color auto="1"/>
        <rFont val="ＭＳ ゴシック"/>
      </rPr>
      <t>③</t>
    </r>
    <rPh sb="0" eb="2">
      <t>ゴウケイ</t>
    </rPh>
    <rPh sb="2" eb="4">
      <t>キンガク</t>
    </rPh>
    <phoneticPr fontId="1"/>
  </si>
  <si>
    <t>その他</t>
    <rPh sb="2" eb="3">
      <t>タ</t>
    </rPh>
    <phoneticPr fontId="1"/>
  </si>
  <si>
    <t>（</t>
  </si>
  <si>
    <t>　販売をしていない場合の家事消費の基準となる金額</t>
    <rPh sb="1" eb="3">
      <t>ハンバイ</t>
    </rPh>
    <rPh sb="9" eb="11">
      <t>バアイ</t>
    </rPh>
    <rPh sb="12" eb="14">
      <t>カジ</t>
    </rPh>
    <rPh sb="14" eb="16">
      <t>ショウヒ</t>
    </rPh>
    <rPh sb="17" eb="19">
      <t>キジュン</t>
    </rPh>
    <rPh sb="22" eb="24">
      <t>キンガク</t>
    </rPh>
    <phoneticPr fontId="1"/>
  </si>
  <si>
    <t>減価償却費　・・・・・・・・・・・・・・・・・・・・・・・</t>
  </si>
  <si>
    <t>期末棚卸数量の把握</t>
    <rPh sb="0" eb="2">
      <t>キマツ</t>
    </rPh>
    <rPh sb="2" eb="5">
      <t>タナオロシスウ</t>
    </rPh>
    <rPh sb="5" eb="6">
      <t>リョウ</t>
    </rPh>
    <rPh sb="7" eb="9">
      <t>ハアク</t>
    </rPh>
    <phoneticPr fontId="1"/>
  </si>
  <si>
    <t>　収穫した農産物の12月31日現在残っているものの数量を把握します。</t>
    <rPh sb="1" eb="3">
      <t>シュウカク</t>
    </rPh>
    <rPh sb="5" eb="8">
      <t>ノウサンブツ</t>
    </rPh>
    <rPh sb="11" eb="12">
      <t>ガツ</t>
    </rPh>
    <rPh sb="14" eb="15">
      <t>ニチ</t>
    </rPh>
    <rPh sb="15" eb="17">
      <t>ゲンザイ</t>
    </rPh>
    <rPh sb="17" eb="18">
      <t>ノコ</t>
    </rPh>
    <rPh sb="25" eb="27">
      <t>スウリョウ</t>
    </rPh>
    <rPh sb="28" eb="30">
      <t>ハアク</t>
    </rPh>
    <phoneticPr fontId="1"/>
  </si>
  <si>
    <t>18．</t>
  </si>
  <si>
    <t>期末の農産物の棚卸金額の計算</t>
    <rPh sb="0" eb="2">
      <t>キマツ</t>
    </rPh>
    <rPh sb="3" eb="6">
      <t>ノウサンブツ</t>
    </rPh>
    <rPh sb="7" eb="9">
      <t>タナオロシ</t>
    </rPh>
    <rPh sb="9" eb="11">
      <t>キンガク</t>
    </rPh>
    <rPh sb="12" eb="14">
      <t>ケイサン</t>
    </rPh>
    <phoneticPr fontId="1"/>
  </si>
  <si>
    <t>　平成21年申告分から主な農業用償却資産の耐用年数が７年に変更されたことに伴い、下表（抜粋）のとおり変更になりました。</t>
  </si>
  <si>
    <t>雑費　・・・・・・・・・・・・・・・・・・・・・・・</t>
  </si>
  <si>
    <t>（その農産物の販売金額－出荷に要する経費）
　　÷販売数量×期末在庫の数量</t>
    <rPh sb="3" eb="6">
      <t>ノウサンブツ</t>
    </rPh>
    <rPh sb="7" eb="9">
      <t>ハンバイ</t>
    </rPh>
    <rPh sb="9" eb="11">
      <t>キンガク</t>
    </rPh>
    <rPh sb="12" eb="14">
      <t>シュッカ</t>
    </rPh>
    <rPh sb="15" eb="16">
      <t>ヨウ</t>
    </rPh>
    <rPh sb="18" eb="20">
      <t>ケイヒ</t>
    </rPh>
    <rPh sb="25" eb="27">
      <t>ハンバイ</t>
    </rPh>
    <rPh sb="27" eb="29">
      <t>スウリョウ</t>
    </rPh>
    <rPh sb="30" eb="32">
      <t>キマツ</t>
    </rPh>
    <rPh sb="32" eb="34">
      <t>ザイコ</t>
    </rPh>
    <rPh sb="35" eb="37">
      <t>スウリョウ</t>
    </rPh>
    <phoneticPr fontId="1"/>
  </si>
  <si>
    <t>平成19年3月31日までに取得</t>
    <rPh sb="0" eb="2">
      <t>ヘイセイ</t>
    </rPh>
    <rPh sb="4" eb="5">
      <t>ネン</t>
    </rPh>
    <rPh sb="6" eb="7">
      <t>ガツ</t>
    </rPh>
    <rPh sb="9" eb="10">
      <t>ニチ</t>
    </rPh>
    <rPh sb="13" eb="15">
      <t>シュトク</t>
    </rPh>
    <phoneticPr fontId="1"/>
  </si>
  <si>
    <t>４．</t>
  </si>
  <si>
    <t xml:space="preserve"> 農協等から受け取る出資配当金
　　　　　　　　　　　⇒ 配当所得の収入金額</t>
  </si>
  <si>
    <t>農薬・衛生費　　・・・・・・・・・・・・・・・・・・・・・・・</t>
    <rPh sb="1" eb="2">
      <t>ヤク</t>
    </rPh>
    <rPh sb="3" eb="5">
      <t>エイセイ</t>
    </rPh>
    <phoneticPr fontId="1"/>
  </si>
  <si>
    <t xml:space="preserve"> 建物更生共済の満期共済金
　　　　　　　　　　　⇒ 一時所得の収入金額</t>
  </si>
  <si>
    <t>鉄骨鉄筋コンクリート造</t>
  </si>
  <si>
    <t>　種子、苗等の購入費を記入します。</t>
  </si>
  <si>
    <t xml:space="preserve"> 電柱の敷地料金 ⇒ 不動産収入</t>
  </si>
  <si>
    <t xml:space="preserve"> 自主流通米や加工米の精算金</t>
  </si>
  <si>
    <t xml:space="preserve"> 農協の事業分量分配金</t>
  </si>
  <si>
    <t xml:space="preserve"> 農作業受託手数料</t>
  </si>
  <si>
    <t xml:space="preserve"> わら、もみ殻などの副産物の販売収入</t>
  </si>
  <si>
    <t xml:space="preserve"> 野菜や果樹共済などの農産物の受取共済金</t>
  </si>
  <si>
    <t xml:space="preserve"> 出荷奨励金、価格差補償金、
　　　　　　　野菜供給安定基金等の補助金等</t>
  </si>
  <si>
    <t xml:space="preserve"> 小作契約に基づく収入
　　　　　　　　 （農業委員会の許可なし）</t>
  </si>
  <si>
    <t>合計金額　　　カ</t>
    <rPh sb="0" eb="2">
      <t>ゴウケイ</t>
    </rPh>
    <rPh sb="2" eb="4">
      <t>キンガク</t>
    </rPh>
    <phoneticPr fontId="1"/>
  </si>
  <si>
    <t xml:space="preserve"> 生命共済や傷害共済など
　　　　　　　 自己身体にかかる損害共済金等</t>
  </si>
  <si>
    <t xml:space="preserve"> 火災等が原因で建物や機械が
　　 損壊したことにより受け取る損害共済金等</t>
    <rPh sb="5" eb="7">
      <t>ゲンイン</t>
    </rPh>
    <phoneticPr fontId="1"/>
  </si>
  <si>
    <r>
      <t>② 平成19年４月１日以降に取得　⇒　</t>
    </r>
    <r>
      <rPr>
        <sz val="10"/>
        <color rgb="FFFF0000"/>
        <rFont val="ＭＳ ゴシック"/>
      </rPr>
      <t xml:space="preserve">(５) </t>
    </r>
    <r>
      <rPr>
        <sz val="10"/>
        <color auto="1"/>
        <rFont val="ＭＳ ゴシック"/>
      </rPr>
      <t>の計算へ　</t>
    </r>
  </si>
  <si>
    <t xml:space="preserve"> 農業用資産の譲渡収入
 　　　　　　　　　　 ⇒ 譲渡所得の収入金額</t>
  </si>
  <si>
    <t>　　　百万　　 千　　 円</t>
  </si>
  <si>
    <t>５．</t>
  </si>
  <si>
    <t>(注)</t>
    <rPh sb="1" eb="2">
      <t>チュウ</t>
    </rPh>
    <phoneticPr fontId="1"/>
  </si>
  <si>
    <t>内　　容</t>
    <rPh sb="0" eb="1">
      <t>ナイ</t>
    </rPh>
    <rPh sb="3" eb="4">
      <t>カタチ</t>
    </rPh>
    <phoneticPr fontId="1"/>
  </si>
  <si>
    <t>　</t>
  </si>
  <si>
    <t>　小作料、農業用土地、建物の借用料、農具等の賃借料、ライスセンターや共同選果場の利用料などに要した費用を記入します。</t>
  </si>
  <si>
    <t>６．種苗費</t>
    <rPh sb="2" eb="4">
      <t>シュビョウ</t>
    </rPh>
    <rPh sb="4" eb="5">
      <t>ヒ</t>
    </rPh>
    <phoneticPr fontId="1"/>
  </si>
  <si>
    <t>　取引先などの資力喪失により回収不能となった売掛金、未収金等事業の遂行上生じた債権の貸倒れによる損失を記入します。</t>
  </si>
  <si>
    <t>　農業用資金の借入金利子や事業用資産の割賦買入による支払利子、受取手形の割引料などを記入します。</t>
  </si>
  <si>
    <t>元本の返済分は必要経費になりません。</t>
  </si>
  <si>
    <t>　バケツ、スコップ、ほうきなど、１個または１組の取得価額が10万円未満のもの、または使用可能期間が１年未満の農具、機械、器具などの購入費を記入します。</t>
  </si>
  <si>
    <t>　農薬の購入費、共同防除の負担金等の支払額を記入します。</t>
    <rPh sb="1" eb="3">
      <t>ノウヤク</t>
    </rPh>
    <rPh sb="4" eb="7">
      <t>コウニュウヒ</t>
    </rPh>
    <rPh sb="8" eb="10">
      <t>キョウドウ</t>
    </rPh>
    <rPh sb="10" eb="12">
      <t>ボウジョ</t>
    </rPh>
    <rPh sb="13" eb="15">
      <t>フタン</t>
    </rPh>
    <rPh sb="15" eb="16">
      <t>カネ</t>
    </rPh>
    <rPh sb="16" eb="17">
      <t>トウ</t>
    </rPh>
    <rPh sb="18" eb="20">
      <t>シハラ</t>
    </rPh>
    <rPh sb="20" eb="21">
      <t>ガク</t>
    </rPh>
    <rPh sb="22" eb="24">
      <t>キニュウ</t>
    </rPh>
    <phoneticPr fontId="1"/>
  </si>
  <si>
    <t>前年末の未払金残高</t>
    <rPh sb="0" eb="1">
      <t>マエ</t>
    </rPh>
    <rPh sb="1" eb="3">
      <t>ネンマツ</t>
    </rPh>
    <rPh sb="4" eb="5">
      <t>ミ</t>
    </rPh>
    <rPh sb="5" eb="6">
      <t>バラ</t>
    </rPh>
    <rPh sb="6" eb="7">
      <t>キン</t>
    </rPh>
    <rPh sb="7" eb="9">
      <t>ザンダカ</t>
    </rPh>
    <phoneticPr fontId="1"/>
  </si>
  <si>
    <t>本年の農業収入合計</t>
    <rPh sb="0" eb="2">
      <t>ホンネン</t>
    </rPh>
    <rPh sb="3" eb="5">
      <t>ノウギョウ</t>
    </rPh>
    <rPh sb="5" eb="7">
      <t>シュウニュウ</t>
    </rPh>
    <rPh sb="7" eb="9">
      <t>ゴウケイ</t>
    </rPh>
    <phoneticPr fontId="1"/>
  </si>
  <si>
    <t>用　途 ・ 構　造</t>
  </si>
  <si>
    <t>　化学肥料や堆肥用わらの購入費などを記入します。
　前年末の未払金を本年中に支払った場合や本年末の未払金がある場合には、その旨記載し、決算書に転記するときに調整します。</t>
    <rPh sb="1" eb="3">
      <t>カガク</t>
    </rPh>
    <phoneticPr fontId="1"/>
  </si>
  <si>
    <t>・
・</t>
  </si>
  <si>
    <t>本年分の肥料費</t>
    <rPh sb="0" eb="2">
      <t>ホンネン</t>
    </rPh>
    <rPh sb="2" eb="3">
      <t>ブン</t>
    </rPh>
    <rPh sb="4" eb="6">
      <t>ヒリョウ</t>
    </rPh>
    <rPh sb="6" eb="7">
      <t>ヒ</t>
    </rPh>
    <phoneticPr fontId="1"/>
  </si>
  <si>
    <t>支払合計額 － 前年末の未払金残高
　　　　　　　　　　　＋ 本年末の未払金残高</t>
  </si>
  <si>
    <t>　農産物の生産に直接必要なビニールシート代、袋、縄、支柱等の購入費を記入します。</t>
  </si>
  <si>
    <t>(注)　</t>
    <rPh sb="1" eb="2">
      <t>チュウ</t>
    </rPh>
    <phoneticPr fontId="1"/>
  </si>
  <si>
    <t>８．農具費</t>
    <rPh sb="2" eb="4">
      <t>ノウグ</t>
    </rPh>
    <rPh sb="4" eb="5">
      <t>ヒ</t>
    </rPh>
    <phoneticPr fontId="1"/>
  </si>
  <si>
    <t>９．農薬・衛生費</t>
    <rPh sb="2" eb="4">
      <t>ノウヤク</t>
    </rPh>
    <rPh sb="5" eb="7">
      <t>エイセイ</t>
    </rPh>
    <rPh sb="7" eb="8">
      <t>ヒ</t>
    </rPh>
    <phoneticPr fontId="1"/>
  </si>
  <si>
    <t>本年期末の未払金残高</t>
    <rPh sb="0" eb="2">
      <t>ホンネン</t>
    </rPh>
    <rPh sb="2" eb="4">
      <t>キマツ</t>
    </rPh>
    <rPh sb="5" eb="6">
      <t>ミ</t>
    </rPh>
    <rPh sb="6" eb="7">
      <t>バラ</t>
    </rPh>
    <rPh sb="7" eb="8">
      <t>キン</t>
    </rPh>
    <rPh sb="8" eb="10">
      <t>ザンダカ</t>
    </rPh>
    <phoneticPr fontId="1"/>
  </si>
  <si>
    <t>　当該固定資産の価値を高めるため要した支出、または、現状回復のために要する金額を超える部分の支出は、資本的支出として減価償却の対象となります。</t>
  </si>
  <si>
    <t>(注)</t>
  </si>
  <si>
    <t>　農業用として使用した、水道料、電気料（動力・一般）、農業機械・車両等に要した軽油・ガソリン・灯油代等の燃料費などを記入します。</t>
  </si>
  <si>
    <t>軽　油</t>
    <rPh sb="0" eb="1">
      <t>ケイ</t>
    </rPh>
    <rPh sb="2" eb="3">
      <t>アブラ</t>
    </rPh>
    <phoneticPr fontId="1"/>
  </si>
  <si>
    <t>　家事用に関する部分の計算は、電気料は使用時間、ガソリン代は走行距離数などによって、農業用部分の割合を計算し、按分します。</t>
  </si>
  <si>
    <t>↓</t>
  </si>
  <si>
    <t>　土地改良区、水利組合の負担金のうち維持管理費などを記入します。</t>
  </si>
  <si>
    <t>灯　油</t>
    <rPh sb="0" eb="1">
      <t>ヒ</t>
    </rPh>
    <rPh sb="2" eb="3">
      <t>アブラ</t>
    </rPh>
    <phoneticPr fontId="1"/>
  </si>
  <si>
    <t>百万　　 千　　 円</t>
  </si>
  <si>
    <r>
      <t>農産物名（野菜類１</t>
    </r>
    <r>
      <rPr>
        <sz val="10"/>
        <color auto="1"/>
        <rFont val="ＭＳ ゴシック"/>
      </rPr>
      <t>：</t>
    </r>
    <rPh sb="5" eb="8">
      <t>ヤサイルイ</t>
    </rPh>
    <phoneticPr fontId="1"/>
  </si>
  <si>
    <t>農産物名 （野菜類２：</t>
    <rPh sb="0" eb="3">
      <t>ノウサンブツ</t>
    </rPh>
    <rPh sb="3" eb="4">
      <t>メイ</t>
    </rPh>
    <rPh sb="6" eb="9">
      <t>ヤサイルイ</t>
    </rPh>
    <phoneticPr fontId="1"/>
  </si>
  <si>
    <t>農産物名 （　玄　 米　）</t>
    <rPh sb="0" eb="3">
      <t>ノウサンブツ</t>
    </rPh>
    <rPh sb="3" eb="4">
      <t>メイ</t>
    </rPh>
    <rPh sb="7" eb="8">
      <t>ゲン</t>
    </rPh>
    <rPh sb="10" eb="11">
      <t>コメ</t>
    </rPh>
    <phoneticPr fontId="1"/>
  </si>
  <si>
    <r>
      <t>181,200円</t>
    </r>
    <r>
      <rPr>
        <sz val="7"/>
        <color auto="1"/>
        <rFont val="ＭＳ ゴシック"/>
      </rPr>
      <t>（未償却残高）</t>
    </r>
    <r>
      <rPr>
        <sz val="10"/>
        <color auto="1"/>
        <rFont val="ＭＳ ゴシック"/>
      </rPr>
      <t>－ 150,000円</t>
    </r>
    <r>
      <rPr>
        <sz val="7"/>
        <color auto="1"/>
        <rFont val="ＭＳ ゴシック"/>
      </rPr>
      <t>（取得価格の５％）</t>
    </r>
    <r>
      <rPr>
        <sz val="10"/>
        <color auto="1"/>
        <rFont val="ＭＳ ゴシック"/>
      </rPr>
      <t>＝</t>
    </r>
    <r>
      <rPr>
        <b/>
        <sz val="10"/>
        <color auto="1"/>
        <rFont val="ＭＳ ゴシック"/>
      </rPr>
      <t>31,200円</t>
    </r>
    <r>
      <rPr>
        <sz val="7"/>
        <color auto="1"/>
        <rFont val="ＭＳ ゴシック"/>
      </rPr>
      <t>（減価償却費）</t>
    </r>
  </si>
  <si>
    <t>農産物名 （野菜類４：</t>
    <rPh sb="0" eb="3">
      <t>ノウサンブツ</t>
    </rPh>
    <rPh sb="3" eb="4">
      <t>メイ</t>
    </rPh>
    <rPh sb="6" eb="9">
      <t>ヤサイルイ</t>
    </rPh>
    <phoneticPr fontId="1"/>
  </si>
  <si>
    <t>農産物名 （野菜類３：</t>
    <rPh sb="0" eb="3">
      <t>ノウサンブツ</t>
    </rPh>
    <rPh sb="3" eb="4">
      <t>メイ</t>
    </rPh>
    <rPh sb="6" eb="9">
      <t>ヤサイルイ</t>
    </rPh>
    <phoneticPr fontId="1"/>
  </si>
  <si>
    <t>千　　 円</t>
  </si>
  <si>
    <t>百万　　　千　　　円</t>
  </si>
  <si>
    <t>百万　　  千　　　円</t>
    <rPh sb="0" eb="2">
      <t>ヒャクマン</t>
    </rPh>
    <rPh sb="6" eb="7">
      <t>セン</t>
    </rPh>
    <rPh sb="10" eb="11">
      <t>エン</t>
    </rPh>
    <phoneticPr fontId="1"/>
  </si>
  <si>
    <t>百万　　  千　　　円</t>
  </si>
  <si>
    <t>作業用衣料費　・・・・・・・・・・・・・・・・・・・・・・・</t>
  </si>
  <si>
    <t>10．諸材料費</t>
    <rPh sb="3" eb="4">
      <t>ショ</t>
    </rPh>
    <rPh sb="4" eb="6">
      <t>ザイリョウ</t>
    </rPh>
    <rPh sb="6" eb="7">
      <t>ヒ</t>
    </rPh>
    <phoneticPr fontId="1"/>
  </si>
  <si>
    <t>11．修繕費</t>
    <rPh sb="3" eb="5">
      <t>シュウゼン</t>
    </rPh>
    <rPh sb="5" eb="6">
      <t>ヒ</t>
    </rPh>
    <phoneticPr fontId="1"/>
  </si>
  <si>
    <t>12．動力光熱費</t>
    <rPh sb="3" eb="5">
      <t>ドウリョク</t>
    </rPh>
    <rPh sb="5" eb="8">
      <t>コウネツヒ</t>
    </rPh>
    <phoneticPr fontId="1"/>
  </si>
  <si>
    <t>　農作業に必要な衣類、長靴、地下足袋、帽子、手袋などの購入費を記入します。</t>
  </si>
  <si>
    <t>一　般　用</t>
  </si>
  <si>
    <t>　雇人に支給した作業着など作業衣料費に相当するものは、「１．雇人費」に記入します。</t>
  </si>
  <si>
    <t>14．農業共済掛金</t>
    <rPh sb="3" eb="5">
      <t>ノウギョウ</t>
    </rPh>
    <rPh sb="5" eb="7">
      <t>キョウサイ</t>
    </rPh>
    <rPh sb="7" eb="8">
      <t>カ</t>
    </rPh>
    <rPh sb="8" eb="9">
      <t>キン</t>
    </rPh>
    <phoneticPr fontId="1"/>
  </si>
  <si>
    <t>　水稲等共済掛金、農産物等の価格安定制度の掛金、農業用の建物・車両に対する保険料などを記入します。</t>
  </si>
  <si>
    <t>※</t>
  </si>
  <si>
    <t>　建物更生共済や、長期火災保険の満期返戻金の支払に充てられる積立保険料は除きます。</t>
  </si>
  <si>
    <t>15．荷造運賃手数料</t>
    <rPh sb="3" eb="5">
      <t>ニヅク</t>
    </rPh>
    <rPh sb="5" eb="7">
      <t>ウンチン</t>
    </rPh>
    <rPh sb="7" eb="10">
      <t>テスウリョウ</t>
    </rPh>
    <phoneticPr fontId="1"/>
  </si>
  <si>
    <t>　農産物の販売に要した袋・箱・紐等の購入費や市場手数料、農協手数料、運送費などを記入します。</t>
  </si>
  <si>
    <t>16．土地改良費</t>
    <rPh sb="3" eb="5">
      <t>トチ</t>
    </rPh>
    <rPh sb="5" eb="7">
      <t>カイリョウ</t>
    </rPh>
    <rPh sb="7" eb="8">
      <t>ヒ</t>
    </rPh>
    <phoneticPr fontId="1"/>
  </si>
  <si>
    <t>　農業用の土地建物等の固定資産税、自動車税等車両に係る税金、農事組合費、生産組合費、水利費、印紙代などを農業用として本年中に支払った金額を記入します。
　所得税、市県民税、国保税、国民年金保険料などは必要経費に計上できません。
　家事関連費が含まれる場合には、農業使用割合によって必要経費分を計算してください。</t>
  </si>
  <si>
    <t>17．雑費</t>
    <rPh sb="3" eb="5">
      <t>ザッピ</t>
    </rPh>
    <phoneticPr fontId="1"/>
  </si>
  <si>
    <t>　研修費、事務用品の購入費、電話代、切手代など上記１．～16．に分類できない経費を記入します。</t>
  </si>
  <si>
    <r>
      <t>　</t>
    </r>
    <r>
      <rPr>
        <u val="double"/>
        <sz val="10"/>
        <color auto="1"/>
        <rFont val="ＭＳ ゴシック"/>
      </rPr>
      <t>地域とも補償拠出金</t>
    </r>
    <r>
      <rPr>
        <sz val="10"/>
        <color auto="1"/>
        <rFont val="ＭＳ ゴシック"/>
      </rPr>
      <t>や、</t>
    </r>
    <r>
      <rPr>
        <u val="double"/>
        <sz val="10"/>
        <color auto="1"/>
        <rFont val="ＭＳ ゴシック"/>
      </rPr>
      <t>中山間地域支払交付金</t>
    </r>
    <r>
      <rPr>
        <sz val="10"/>
        <color auto="1"/>
        <rFont val="ＭＳ ゴシック"/>
      </rPr>
      <t>の必要経費等は雑費へ記入します。</t>
    </r>
    <rPh sb="29" eb="31">
      <t>ザッピ</t>
    </rPh>
    <phoneticPr fontId="1"/>
  </si>
  <si>
    <t>３．雑収入</t>
    <rPh sb="2" eb="3">
      <t>ザツ</t>
    </rPh>
    <rPh sb="3" eb="5">
      <t>シュウニュウ</t>
    </rPh>
    <phoneticPr fontId="1"/>
  </si>
  <si>
    <t>・
※
※</t>
  </si>
  <si>
    <t>雑収入　・・・・・・・・・・・・・・・・・・・・・・・</t>
  </si>
  <si>
    <t>－ 記録期間 －</t>
  </si>
  <si>
    <t>租税公課　・・・・・・・・・・・・・・・・・・・・・・・</t>
  </si>
  <si>
    <t>Ⅰ．</t>
  </si>
  <si>
    <t>Ⅱ．</t>
  </si>
  <si>
    <r>
      <t>合計金額　　　</t>
    </r>
    <r>
      <rPr>
        <sz val="12"/>
        <color auto="1"/>
        <rFont val="ＭＳ ゴシック"/>
      </rPr>
      <t>⑪</t>
    </r>
    <rPh sb="0" eb="2">
      <t>ゴウケイ</t>
    </rPh>
    <rPh sb="2" eb="4">
      <t>キンガク</t>
    </rPh>
    <phoneticPr fontId="1"/>
  </si>
  <si>
    <t>機　　　具</t>
  </si>
  <si>
    <t>２．</t>
  </si>
  <si>
    <t>３．</t>
  </si>
  <si>
    <t>そ　の　他</t>
  </si>
  <si>
    <t>販売金額　・・・・・・・・・・・・・・・・・・・・・・・</t>
  </si>
  <si>
    <t>家事・事業消費の金額　・・・・・・・・・・・・・・・・・・・・・・・</t>
  </si>
  <si>
    <t>農産物の棚卸高　・・・・・・・・・・・・・・・・・・・・・・・</t>
  </si>
  <si>
    <t>８．</t>
  </si>
  <si>
    <t>11．</t>
  </si>
  <si>
    <t>13．</t>
  </si>
  <si>
    <t>14．</t>
  </si>
  <si>
    <t>15．</t>
  </si>
  <si>
    <t>16．</t>
  </si>
  <si>
    <t>17．</t>
  </si>
  <si>
    <t>合計金額　ヌ</t>
    <rPh sb="0" eb="2">
      <t>ゴウケイ</t>
    </rPh>
    <rPh sb="2" eb="4">
      <t>キンガク</t>
    </rPh>
    <phoneticPr fontId="1"/>
  </si>
  <si>
    <t>雇人費　・・・・・・・・・・・・・・・・・・・・・・・</t>
  </si>
  <si>
    <t>小作料・賃借料　・・・・・・・・・・・・・・・・・・・・・・・</t>
  </si>
  <si>
    <t>諸材料費　・・・・・・・・・・・・・・・・・・・・・・・</t>
  </si>
  <si>
    <t>年</t>
    <rPh sb="0" eb="1">
      <t>ネン</t>
    </rPh>
    <phoneticPr fontId="1"/>
  </si>
  <si>
    <t>農業共済掛金　・・・・・・・・・・・・・・・・・・・・・・・</t>
  </si>
  <si>
    <t>荷造運賃手数料　・・・・・・・・・・・・・・・・・・・・・・・</t>
  </si>
  <si>
    <t>合計金額　　　リ</t>
    <rPh sb="0" eb="2">
      <t>ゴウケイ</t>
    </rPh>
    <rPh sb="2" eb="4">
      <t>キンガク</t>
    </rPh>
    <phoneticPr fontId="1"/>
  </si>
  <si>
    <t>土地改良費　・・・・・・・・・・・・・・・・・・・・・・・</t>
  </si>
  <si>
    <r>
      <t>30,000円</t>
    </r>
    <r>
      <rPr>
        <sz val="7"/>
        <color auto="1"/>
        <rFont val="ＭＳ ゴシック"/>
      </rPr>
      <t>（前年度未償却残高）</t>
    </r>
    <r>
      <rPr>
        <sz val="10"/>
        <color auto="1"/>
        <rFont val="ＭＳ ゴシック"/>
      </rPr>
      <t>－ 1円</t>
    </r>
    <r>
      <rPr>
        <sz val="7"/>
        <color auto="1"/>
        <rFont val="ＭＳ ゴシック"/>
      </rPr>
      <t>（備忘価額）</t>
    </r>
    <r>
      <rPr>
        <sz val="10"/>
        <color auto="1"/>
        <rFont val="ＭＳ ゴシック"/>
      </rPr>
      <t xml:space="preserve">＝ </t>
    </r>
    <r>
      <rPr>
        <b/>
        <sz val="10"/>
        <color auto="1"/>
        <rFont val="ＭＳ ゴシック"/>
      </rPr>
      <t>29,999円</t>
    </r>
    <r>
      <rPr>
        <sz val="7"/>
        <color auto="1"/>
        <rFont val="ＭＳ ゴシック"/>
      </rPr>
      <t>（減価償却費）</t>
    </r>
    <rPh sb="22" eb="24">
      <t>ビボウ</t>
    </rPh>
    <rPh sb="24" eb="26">
      <t>カガク</t>
    </rPh>
    <phoneticPr fontId="1"/>
  </si>
  <si>
    <r>
      <t>本年の農産物の作付状況</t>
    </r>
    <r>
      <rPr>
        <sz val="13"/>
        <color auto="1"/>
        <rFont val="ＭＳ ゴシック"/>
      </rPr>
      <t>　・・・・・・・・・・・・・・・・・・・・・・・</t>
    </r>
  </si>
  <si>
    <t>目　次</t>
    <rPh sb="0" eb="1">
      <t>メ</t>
    </rPh>
    <rPh sb="2" eb="3">
      <t>ジ</t>
    </rPh>
    <phoneticPr fontId="1"/>
  </si>
  <si>
    <t>　収穫した農産物を自分で食べたり、親戚等に贈答したり、種子や種芋等にした場合には、収入金額に含めます。
　家事消費・事業消費分は、１年分を一括見積もっても差し支えありません。</t>
    <rPh sb="1" eb="3">
      <t>シュウカク</t>
    </rPh>
    <rPh sb="5" eb="8">
      <t>ノウサンブツ</t>
    </rPh>
    <rPh sb="9" eb="11">
      <t>ジブン</t>
    </rPh>
    <rPh sb="12" eb="13">
      <t>タ</t>
    </rPh>
    <rPh sb="17" eb="20">
      <t>シンセキトウ</t>
    </rPh>
    <rPh sb="21" eb="23">
      <t>ゾウトウ</t>
    </rPh>
    <rPh sb="27" eb="29">
      <t>シュシ</t>
    </rPh>
    <rPh sb="30" eb="31">
      <t>タネ</t>
    </rPh>
    <rPh sb="31" eb="32">
      <t>イモ</t>
    </rPh>
    <rPh sb="32" eb="33">
      <t>トウ</t>
    </rPh>
    <rPh sb="36" eb="38">
      <t>バアイ</t>
    </rPh>
    <rPh sb="41" eb="43">
      <t>シュウニュウ</t>
    </rPh>
    <rPh sb="43" eb="45">
      <t>キンガク</t>
    </rPh>
    <rPh sb="46" eb="47">
      <t>フク</t>
    </rPh>
    <rPh sb="53" eb="55">
      <t>カジ</t>
    </rPh>
    <rPh sb="55" eb="57">
      <t>ショウヒ</t>
    </rPh>
    <rPh sb="58" eb="60">
      <t>ジギョウ</t>
    </rPh>
    <rPh sb="60" eb="62">
      <t>ショウヒ</t>
    </rPh>
    <rPh sb="62" eb="63">
      <t>ブン</t>
    </rPh>
    <rPh sb="66" eb="68">
      <t>ネンブン</t>
    </rPh>
    <rPh sb="69" eb="71">
      <t>イッカツ</t>
    </rPh>
    <rPh sb="71" eb="73">
      <t>ミツ</t>
    </rPh>
    <rPh sb="77" eb="78">
      <t>サ</t>
    </rPh>
    <rPh sb="79" eb="80">
      <t>ツカ</t>
    </rPh>
    <phoneticPr fontId="1"/>
  </si>
  <si>
    <r>
      <t xml:space="preserve">本年分の
必要経費
算入額
</t>
    </r>
    <r>
      <rPr>
        <sz val="6.5"/>
        <color auto="1"/>
        <rFont val="ＭＳ ゴシック"/>
      </rPr>
      <t xml:space="preserve">
(ト)＝(ホ)×(ヘ)</t>
    </r>
    <rPh sb="0" eb="1">
      <t>ホン</t>
    </rPh>
    <rPh sb="1" eb="2">
      <t>ネン</t>
    </rPh>
    <rPh sb="2" eb="3">
      <t>ブン</t>
    </rPh>
    <rPh sb="5" eb="7">
      <t>ヒツヨウ</t>
    </rPh>
    <rPh sb="7" eb="9">
      <t>ケイヒ</t>
    </rPh>
    <rPh sb="10" eb="12">
      <t>サンニュウ</t>
    </rPh>
    <rPh sb="12" eb="13">
      <t>ガク</t>
    </rPh>
    <phoneticPr fontId="1"/>
  </si>
  <si>
    <t>　農産物の生産や販売のための雇人へ支払う給与・賃金のほか、食事や被服などの現物で支給した場合の費用などを記入します。</t>
  </si>
  <si>
    <t xml:space="preserve"> 下記(２)計算式の共通事項へ
 取得日によって計算式にあてはめて計算します。</t>
  </si>
  <si>
    <r>
      <rPr>
        <sz val="9"/>
        <color auto="1"/>
        <rFont val="ＭＳ ゴシック"/>
      </rPr>
      <t xml:space="preserve"> ② 取得価額10万円～20万円未満の償却資産
</t>
    </r>
    <r>
      <rPr>
        <sz val="10"/>
        <color auto="1"/>
        <rFont val="ＭＳ ゴシック"/>
      </rPr>
      <t>　（右記のＡ・Ｂのどちらかを選択する。）</t>
    </r>
  </si>
  <si>
    <t xml:space="preserve"> ③ 取得価額10万円未満の農機具</t>
  </si>
  <si>
    <t>小　計　　ｄ</t>
    <rPh sb="0" eb="1">
      <t>ショウ</t>
    </rPh>
    <rPh sb="2" eb="3">
      <t>ケイ</t>
    </rPh>
    <phoneticPr fontId="1"/>
  </si>
  <si>
    <t>車　　輌</t>
  </si>
  <si>
    <t xml:space="preserve"> 償却資産ではありません。
 農具費に計上してください。</t>
  </si>
  <si>
    <t>　 　平成２１年申告分から主な農業用償却資産の耐用年数が７年に変更されたことに伴い、下表
　（抜粋）のとおり変更になりました。</t>
  </si>
  <si>
    <r>
      <t>期末（昨年末）残高　　</t>
    </r>
    <r>
      <rPr>
        <sz val="12"/>
        <color auto="1"/>
        <rFont val="ＭＳ ゴシック"/>
      </rPr>
      <t>⑤</t>
    </r>
    <rPh sb="0" eb="2">
      <t>キマツ</t>
    </rPh>
    <rPh sb="4" eb="6">
      <t>ネンマツ</t>
    </rPh>
    <rPh sb="7" eb="9">
      <t>ザンダカ</t>
    </rPh>
    <phoneticPr fontId="1"/>
  </si>
  <si>
    <r>
      <t>　 いつ取得したかによって区別して計算をしていきますが、</t>
    </r>
    <r>
      <rPr>
        <u/>
        <sz val="10"/>
        <color auto="1"/>
        <rFont val="ＭＳ ゴシック"/>
      </rPr>
      <t>下記①～③を確認してください。</t>
    </r>
  </si>
  <si>
    <t>細　　　　目
（主なもの）</t>
    <rPh sb="8" eb="9">
      <t>オモ</t>
    </rPh>
    <phoneticPr fontId="1"/>
  </si>
  <si>
    <t>農林業用
構 築 物</t>
  </si>
  <si>
    <t>農 機 具</t>
  </si>
  <si>
    <r>
      <t>150,000円</t>
    </r>
    <r>
      <rPr>
        <sz val="7"/>
        <color auto="1"/>
        <rFont val="ＭＳ ゴシック"/>
      </rPr>
      <t>（取得価格の５％）</t>
    </r>
    <r>
      <rPr>
        <sz val="10"/>
        <color auto="1"/>
        <rFont val="ＭＳ ゴシック"/>
      </rPr>
      <t xml:space="preserve">×1／5 ＝ </t>
    </r>
    <r>
      <rPr>
        <b/>
        <sz val="10"/>
        <color auto="1"/>
        <rFont val="ＭＳ ゴシック"/>
      </rPr>
      <t>30,000円</t>
    </r>
    <r>
      <rPr>
        <sz val="7"/>
        <color auto="1"/>
        <rFont val="ＭＳ ゴシック"/>
      </rPr>
      <t>（減価償却費）</t>
    </r>
  </si>
  <si>
    <t>鉄骨鉄筋
コンクリート造</t>
  </si>
  <si>
    <r>
      <t xml:space="preserve">平成21年中
から取得
したもの
</t>
    </r>
    <r>
      <rPr>
        <sz val="9"/>
        <color auto="1"/>
        <rFont val="ＭＳ ゴシック"/>
      </rPr>
      <t>(新耐用年数)</t>
    </r>
    <rPh sb="0" eb="2">
      <t>ヘイセイ</t>
    </rPh>
    <phoneticPr fontId="1"/>
  </si>
  <si>
    <t>取得価格</t>
  </si>
  <si>
    <t>主にコンクリート造</t>
  </si>
  <si>
    <t>金　属　造</t>
  </si>
  <si>
    <t>事　務　系</t>
  </si>
  <si>
    <r>
      <t>簡</t>
    </r>
    <r>
      <rPr>
        <sz val="6"/>
        <color auto="1"/>
        <rFont val="ＭＳ ゴシック"/>
      </rPr>
      <t xml:space="preserve"> </t>
    </r>
    <r>
      <rPr>
        <sz val="10"/>
        <color auto="1"/>
        <rFont val="ＭＳ ゴシック"/>
      </rPr>
      <t>易</t>
    </r>
    <r>
      <rPr>
        <sz val="6"/>
        <color auto="1"/>
        <rFont val="ＭＳ ゴシック"/>
      </rPr>
      <t xml:space="preserve"> </t>
    </r>
    <r>
      <rPr>
        <sz val="10"/>
        <color auto="1"/>
        <rFont val="ＭＳ ゴシック"/>
      </rPr>
      <t>建</t>
    </r>
    <r>
      <rPr>
        <sz val="6"/>
        <color auto="1"/>
        <rFont val="ＭＳ ゴシック"/>
      </rPr>
      <t xml:space="preserve"> </t>
    </r>
    <r>
      <rPr>
        <sz val="10"/>
        <color auto="1"/>
        <rFont val="ＭＳ ゴシック"/>
      </rPr>
      <t>物</t>
    </r>
  </si>
  <si>
    <t>骨格材４㎜以上の倉庫作業場等</t>
  </si>
  <si>
    <t>コンバイン、バインダー、米選機</t>
  </si>
  <si>
    <t>動力運搬車、モノレールカー</t>
  </si>
  <si>
    <t>軽トラック、普通トラック（ダンプ式）</t>
  </si>
  <si>
    <t>普通トラック（普通貨物）</t>
  </si>
  <si>
    <t>H19. 4. 1
以後取得</t>
  </si>
  <si>
    <t>ロータリー､畝たて機､ハロー､畦ぬり機</t>
  </si>
  <si>
    <t>① 耐用年数と償却率</t>
  </si>
  <si>
    <t>② 所有月数／12ヵ月　</t>
    <rPh sb="10" eb="11">
      <t>ゲツ</t>
    </rPh>
    <phoneticPr fontId="1"/>
  </si>
  <si>
    <t>償却の基礎
金　　　額
(ロ)</t>
    <rPh sb="0" eb="2">
      <t>ショウキャク</t>
    </rPh>
    <rPh sb="3" eb="5">
      <t>キソ</t>
    </rPh>
    <rPh sb="6" eb="7">
      <t>キン</t>
    </rPh>
    <rPh sb="10" eb="11">
      <t>ガク</t>
    </rPh>
    <phoneticPr fontId="1"/>
  </si>
  <si>
    <t>③ 農業専用割合</t>
  </si>
  <si>
    <t>　 農業と日常生活など農業との使用割合が混在している時には、使用時間や走行距離などの割合によっ
 て農業専用率を按分してください。また、複数人で共有する場合も所有権によって按分してください。
　 例：軽トラック使用割合が次の場合
　　　　 　　日常生活での使用：農業での使用 ＝ ６：４ の場合、農業専用割合は40％となります。</t>
    <rPh sb="105" eb="107">
      <t>シヨウ</t>
    </rPh>
    <rPh sb="107" eb="109">
      <t>ワリアイ</t>
    </rPh>
    <rPh sb="110" eb="111">
      <t>ツギ</t>
    </rPh>
    <rPh sb="112" eb="114">
      <t>バアイ</t>
    </rPh>
    <rPh sb="128" eb="130">
      <t>シヨウ</t>
    </rPh>
    <rPh sb="135" eb="137">
      <t>シヨウ</t>
    </rPh>
    <phoneticPr fontId="1"/>
  </si>
  <si>
    <r>
      <t>平成20年中
までに取得
したもの</t>
    </r>
    <r>
      <rPr>
        <sz val="9"/>
        <color auto="1"/>
        <rFont val="ＭＳ ゴシック"/>
      </rPr>
      <t xml:space="preserve">
(旧耐用年数)</t>
    </r>
    <rPh sb="0" eb="2">
      <t>ヘイセイ</t>
    </rPh>
    <rPh sb="19" eb="20">
      <t>キュウ</t>
    </rPh>
    <rPh sb="20" eb="22">
      <t>タイヨウ</t>
    </rPh>
    <rPh sb="22" eb="24">
      <t>ネンスウ</t>
    </rPh>
    <phoneticPr fontId="1"/>
  </si>
  <si>
    <t>◎ 中古で取得した償却資産の場合
　Ａ．所得時に耐用年数が経過済みであった資産　⇒　耐用年数＝法定耐用年数 × 0.2
　Ｂ．取得時に耐用年数が経過中である資産　⇒　耐用年数＝法定耐用年数―経過年数 × 0.8
　　※ 計算結果の耐用年数は、２年未満のときは２年とし、２年以上の月の端数は切り捨てます。</t>
    <rPh sb="2" eb="4">
      <t>チュウコ</t>
    </rPh>
    <rPh sb="5" eb="7">
      <t>シュトク</t>
    </rPh>
    <rPh sb="9" eb="11">
      <t>ショウキャク</t>
    </rPh>
    <rPh sb="11" eb="13">
      <t>シサン</t>
    </rPh>
    <rPh sb="14" eb="16">
      <t>バアイ</t>
    </rPh>
    <phoneticPr fontId="1"/>
  </si>
  <si>
    <t>合計金額　　　ヘ</t>
    <rPh sb="0" eb="2">
      <t>ゴウケイ</t>
    </rPh>
    <rPh sb="2" eb="4">
      <t>キンガク</t>
    </rPh>
    <phoneticPr fontId="1"/>
  </si>
  <si>
    <t>区　　　　　分</t>
    <rPh sb="0" eb="1">
      <t>ク</t>
    </rPh>
    <rPh sb="6" eb="7">
      <t>ブン</t>
    </rPh>
    <phoneticPr fontId="1"/>
  </si>
  <si>
    <t>説　　　　　明</t>
    <rPh sb="0" eb="1">
      <t>セツ</t>
    </rPh>
    <rPh sb="6" eb="7">
      <t>メイ</t>
    </rPh>
    <phoneticPr fontId="1"/>
  </si>
  <si>
    <t>合計金額　　　ロ</t>
    <rPh sb="0" eb="2">
      <t>ゴウケイ</t>
    </rPh>
    <rPh sb="2" eb="4">
      <t>キンガク</t>
    </rPh>
    <phoneticPr fontId="1"/>
  </si>
  <si>
    <t>専用割合</t>
  </si>
  <si>
    <t>減価償却費</t>
  </si>
  <si>
    <t>残存割合</t>
    <rPh sb="0" eb="2">
      <t>ザンゾン</t>
    </rPh>
    <rPh sb="2" eb="4">
      <t>ワリアイ</t>
    </rPh>
    <phoneticPr fontId="1"/>
  </si>
  <si>
    <t>未償却残高が償却可能限度額（取得価格の5％）に達するまで、上記の計算式で求めます。
以後５年間で残高が1円になるまで、1／5ずつ均等償却します。</t>
  </si>
  <si>
    <t>(５) 平成19年４月以降に取得した償却資産</t>
    <rPh sb="11" eb="13">
      <t>イコウ</t>
    </rPh>
    <phoneticPr fontId="1"/>
  </si>
  <si>
    <t>償 却 率</t>
  </si>
  <si>
    <t>(ヘ)</t>
  </si>
  <si>
    <t>H19. 3.31までに取得
(ロ)＝(イ)×90％
H19. 4. 1以降に取得
(ロ)＝(イ)×100％</t>
    <rPh sb="12" eb="14">
      <t>シュトク</t>
    </rPh>
    <rPh sb="36" eb="38">
      <t>イコウ</t>
    </rPh>
    <rPh sb="39" eb="41">
      <t>シュトク</t>
    </rPh>
    <phoneticPr fontId="1"/>
  </si>
  <si>
    <t>取得価額
(イ)</t>
    <rPh sb="0" eb="1">
      <t>トリ</t>
    </rPh>
    <rPh sb="1" eb="2">
      <t>エ</t>
    </rPh>
    <rPh sb="2" eb="3">
      <t>アタイ</t>
    </rPh>
    <rPh sb="3" eb="4">
      <t>ガク</t>
    </rPh>
    <phoneticPr fontId="1"/>
  </si>
  <si>
    <r>
      <t>取</t>
    </r>
    <r>
      <rPr>
        <sz val="1"/>
        <color auto="1"/>
        <rFont val="ＭＳ ゴシック"/>
      </rPr>
      <t xml:space="preserve"> </t>
    </r>
    <r>
      <rPr>
        <sz val="8"/>
        <color auto="1"/>
        <rFont val="ＭＳ ゴシック"/>
      </rPr>
      <t>得</t>
    </r>
    <r>
      <rPr>
        <sz val="1"/>
        <color auto="1"/>
        <rFont val="ＭＳ ゴシック"/>
      </rPr>
      <t xml:space="preserve"> </t>
    </r>
    <r>
      <rPr>
        <sz val="8"/>
        <color auto="1"/>
        <rFont val="ＭＳ ゴシック"/>
      </rPr>
      <t>年</t>
    </r>
    <r>
      <rPr>
        <sz val="1"/>
        <color auto="1"/>
        <rFont val="ＭＳ ゴシック"/>
      </rPr>
      <t xml:space="preserve"> </t>
    </r>
    <r>
      <rPr>
        <sz val="8"/>
        <color auto="1"/>
        <rFont val="ＭＳ ゴシック"/>
      </rPr>
      <t>月</t>
    </r>
    <rPh sb="0" eb="1">
      <t>ト</t>
    </rPh>
    <rPh sb="2" eb="3">
      <t>エ</t>
    </rPh>
    <rPh sb="4" eb="5">
      <t>ネン</t>
    </rPh>
    <rPh sb="6" eb="7">
      <t>ガツ</t>
    </rPh>
    <phoneticPr fontId="1"/>
  </si>
  <si>
    <r>
      <t>耐</t>
    </r>
    <r>
      <rPr>
        <sz val="1"/>
        <color auto="1"/>
        <rFont val="ＭＳ ゴシック"/>
      </rPr>
      <t xml:space="preserve"> </t>
    </r>
    <r>
      <rPr>
        <sz val="8"/>
        <color auto="1"/>
        <rFont val="ＭＳ ゴシック"/>
      </rPr>
      <t>用</t>
    </r>
    <r>
      <rPr>
        <sz val="1"/>
        <color auto="1"/>
        <rFont val="ＭＳ ゴシック"/>
      </rPr>
      <t xml:space="preserve"> </t>
    </r>
    <r>
      <rPr>
        <sz val="8"/>
        <color auto="1"/>
        <rFont val="ＭＳ ゴシック"/>
      </rPr>
      <t>年</t>
    </r>
    <r>
      <rPr>
        <sz val="1"/>
        <color auto="1"/>
        <rFont val="ＭＳ ゴシック"/>
      </rPr>
      <t xml:space="preserve"> </t>
    </r>
    <r>
      <rPr>
        <sz val="8"/>
        <color auto="1"/>
        <rFont val="ＭＳ ゴシック"/>
      </rPr>
      <t>数</t>
    </r>
    <rPh sb="0" eb="1">
      <t>タイ</t>
    </rPh>
    <rPh sb="2" eb="3">
      <t>ヨウ</t>
    </rPh>
    <rPh sb="4" eb="5">
      <t>ネン</t>
    </rPh>
    <rPh sb="6" eb="7">
      <t>スウ</t>
    </rPh>
    <phoneticPr fontId="1"/>
  </si>
  <si>
    <r>
      <t>事</t>
    </r>
    <r>
      <rPr>
        <sz val="1"/>
        <color auto="1"/>
        <rFont val="ＭＳ ゴシック"/>
      </rPr>
      <t xml:space="preserve"> </t>
    </r>
    <r>
      <rPr>
        <sz val="8"/>
        <color auto="1"/>
        <rFont val="ＭＳ ゴシック"/>
      </rPr>
      <t>業</t>
    </r>
    <r>
      <rPr>
        <sz val="1"/>
        <color auto="1"/>
        <rFont val="ＭＳ ゴシック"/>
      </rPr>
      <t xml:space="preserve"> </t>
    </r>
    <r>
      <rPr>
        <sz val="8"/>
        <color auto="1"/>
        <rFont val="ＭＳ ゴシック"/>
      </rPr>
      <t>割</t>
    </r>
    <r>
      <rPr>
        <sz val="1"/>
        <color auto="1"/>
        <rFont val="ＭＳ ゴシック"/>
      </rPr>
      <t xml:space="preserve"> </t>
    </r>
    <r>
      <rPr>
        <sz val="8"/>
        <color auto="1"/>
        <rFont val="ＭＳ ゴシック"/>
      </rPr>
      <t>合</t>
    </r>
    <rPh sb="0" eb="1">
      <t>ジ</t>
    </rPh>
    <rPh sb="2" eb="3">
      <t>ギョウ</t>
    </rPh>
    <rPh sb="4" eb="5">
      <t>ワリ</t>
    </rPh>
    <rPh sb="6" eb="7">
      <t>ゴウ</t>
    </rPh>
    <phoneticPr fontId="1"/>
  </si>
  <si>
    <t>(ハ)</t>
  </si>
  <si>
    <r>
      <t>償</t>
    </r>
    <r>
      <rPr>
        <sz val="1"/>
        <color auto="1"/>
        <rFont val="ＭＳ ゴシック"/>
      </rPr>
      <t>　</t>
    </r>
    <r>
      <rPr>
        <sz val="8"/>
        <color auto="1"/>
        <rFont val="ＭＳ ゴシック"/>
      </rPr>
      <t>却</t>
    </r>
    <r>
      <rPr>
        <sz val="1"/>
        <color auto="1"/>
        <rFont val="ＭＳ ゴシック"/>
      </rPr>
      <t>　</t>
    </r>
    <r>
      <rPr>
        <sz val="8"/>
        <color auto="1"/>
        <rFont val="ＭＳ ゴシック"/>
      </rPr>
      <t>率</t>
    </r>
    <rPh sb="0" eb="1">
      <t>ショウ</t>
    </rPh>
    <rPh sb="2" eb="3">
      <t>キャク</t>
    </rPh>
    <rPh sb="4" eb="5">
      <t>リツ</t>
    </rPh>
    <phoneticPr fontId="1"/>
  </si>
  <si>
    <t xml:space="preserve"> (１) いくらで購入しましたか？</t>
  </si>
  <si>
    <t xml:space="preserve"> (２) 計算式の共通事項</t>
  </si>
  <si>
    <t xml:space="preserve"> (３) いつ取得しましたか？</t>
    <rPh sb="7" eb="9">
      <t>シュトク</t>
    </rPh>
    <phoneticPr fontId="1"/>
  </si>
  <si>
    <r>
      <t>① 平成19年３月31日までに取得　⇒　</t>
    </r>
    <r>
      <rPr>
        <sz val="10"/>
        <color rgb="FFFF0000"/>
        <rFont val="ＭＳ ゴシック"/>
      </rPr>
      <t xml:space="preserve">(４) </t>
    </r>
    <r>
      <rPr>
        <sz val="10"/>
        <color auto="1"/>
        <rFont val="ＭＳ ゴシック"/>
      </rPr>
      <t>の計算へ　</t>
    </r>
  </si>
  <si>
    <t>18．減価償却費</t>
  </si>
  <si>
    <t>減価償却資産の
名　　　　　称</t>
    <rPh sb="0" eb="2">
      <t>ゲンカ</t>
    </rPh>
    <rPh sb="2" eb="4">
      <t>ショウキャク</t>
    </rPh>
    <rPh sb="4" eb="6">
      <t>シサン</t>
    </rPh>
    <rPh sb="9" eb="10">
      <t>メイ</t>
    </rPh>
    <rPh sb="15" eb="16">
      <t>ショウ</t>
    </rPh>
    <phoneticPr fontId="1"/>
  </si>
  <si>
    <t>円</t>
    <rPh sb="0" eb="1">
      <t>エン</t>
    </rPh>
    <phoneticPr fontId="1"/>
  </si>
  <si>
    <t>19．減価償却費の計算方法</t>
    <rPh sb="9" eb="11">
      <t>ケイサン</t>
    </rPh>
    <rPh sb="11" eb="13">
      <t>ホウホウ</t>
    </rPh>
    <phoneticPr fontId="1"/>
  </si>
  <si>
    <t>［Ａ］減価償却する方法
　　下記(２)計算式の共通事項へ
［Ｂ］一括償却資産で計算する方法
　　３年間で1／3ずつの均等償却で全額引ききる方法</t>
    <rPh sb="32" eb="33">
      <t>イッ</t>
    </rPh>
    <rPh sb="33" eb="34">
      <t>カツ</t>
    </rPh>
    <rPh sb="34" eb="36">
      <t>ショウキャク</t>
    </rPh>
    <rPh sb="36" eb="38">
      <t>シサン</t>
    </rPh>
    <rPh sb="39" eb="41">
      <t>ケイサン</t>
    </rPh>
    <rPh sb="43" eb="45">
      <t>ホウホウ</t>
    </rPh>
    <phoneticPr fontId="1"/>
  </si>
  <si>
    <t>　　◆ 伝票類は種類ごと、日付ごとに整理して保存しましょう。</t>
  </si>
  <si>
    <r>
      <t>例２：乗用トラクター１台を</t>
    </r>
    <r>
      <rPr>
        <u/>
        <sz val="10"/>
        <color auto="1"/>
        <rFont val="ＭＳ ゴシック"/>
      </rPr>
      <t>令和７年10月</t>
    </r>
    <r>
      <rPr>
        <sz val="10"/>
        <color auto="1"/>
        <rFont val="ＭＳ ゴシック"/>
      </rPr>
      <t>に400万円で購入した場合</t>
    </r>
    <rPh sb="3" eb="5">
      <t>ジョウヨウ</t>
    </rPh>
    <rPh sb="13" eb="14">
      <t>レイ</t>
    </rPh>
    <rPh sb="14" eb="15">
      <t>ワ</t>
    </rPh>
    <phoneticPr fontId="1"/>
  </si>
  <si>
    <t>合計金額　　　ワ</t>
    <rPh sb="0" eb="2">
      <t>ゴウケイ</t>
    </rPh>
    <rPh sb="2" eb="4">
      <t>キンガク</t>
    </rPh>
    <phoneticPr fontId="1"/>
  </si>
  <si>
    <t>４．利子割引料</t>
    <rPh sb="2" eb="4">
      <t>リシ</t>
    </rPh>
    <rPh sb="4" eb="7">
      <t>ワリビキリョウ</t>
    </rPh>
    <phoneticPr fontId="1"/>
  </si>
  <si>
    <t>年  1 月  1 日 ～ 12 月 31 日分</t>
  </si>
  <si>
    <t>氏　名　</t>
    <rPh sb="0" eb="1">
      <t>シ</t>
    </rPh>
    <rPh sb="2" eb="3">
      <t>メイ</t>
    </rPh>
    <phoneticPr fontId="1"/>
  </si>
  <si>
    <t>本年の必要経費合計</t>
    <rPh sb="0" eb="2">
      <t>ホンネン</t>
    </rPh>
    <rPh sb="3" eb="5">
      <t>ヒツヨウ</t>
    </rPh>
    <rPh sb="5" eb="7">
      <t>ケイヒ</t>
    </rPh>
    <rPh sb="7" eb="9">
      <t>ゴウケイ</t>
    </rPh>
    <phoneticPr fontId="1"/>
  </si>
  <si>
    <r>
      <t>期末</t>
    </r>
    <r>
      <rPr>
        <sz val="9"/>
        <color auto="1"/>
        <rFont val="ＭＳ ゴシック"/>
      </rPr>
      <t>(本年末)</t>
    </r>
    <r>
      <rPr>
        <sz val="11"/>
        <color auto="1"/>
        <rFont val="ＭＳ ゴシック"/>
      </rPr>
      <t>残　高</t>
    </r>
    <rPh sb="0" eb="2">
      <t>キマツ</t>
    </rPh>
    <rPh sb="3" eb="5">
      <t>ホンネン</t>
    </rPh>
    <rPh sb="5" eb="6">
      <t>マツ</t>
    </rPh>
    <rPh sb="7" eb="8">
      <t>ザン</t>
    </rPh>
    <rPh sb="9" eb="10">
      <t>タカ</t>
    </rPh>
    <phoneticPr fontId="1"/>
  </si>
  <si>
    <t>小　計　　ａ</t>
    <rPh sb="0" eb="1">
      <t>ショウ</t>
    </rPh>
    <rPh sb="2" eb="3">
      <t>ケイ</t>
    </rPh>
    <phoneticPr fontId="1"/>
  </si>
  <si>
    <t>小　計　　ｂ</t>
    <rPh sb="0" eb="1">
      <t>ショウ</t>
    </rPh>
    <rPh sb="2" eb="3">
      <t>ケイ</t>
    </rPh>
    <phoneticPr fontId="1"/>
  </si>
  <si>
    <t>小　計　　ｃ</t>
    <rPh sb="0" eb="1">
      <t>ショウ</t>
    </rPh>
    <rPh sb="2" eb="3">
      <t>ケイ</t>
    </rPh>
    <phoneticPr fontId="1"/>
  </si>
  <si>
    <t>小　計　　ｅ</t>
    <rPh sb="0" eb="1">
      <t>ショウ</t>
    </rPh>
    <rPh sb="2" eb="3">
      <t>ケイ</t>
    </rPh>
    <phoneticPr fontId="1"/>
  </si>
  <si>
    <t>小　計　　ｆ</t>
    <rPh sb="0" eb="1">
      <t>ショウ</t>
    </rPh>
    <rPh sb="2" eb="3">
      <t>ケイ</t>
    </rPh>
    <phoneticPr fontId="1"/>
  </si>
  <si>
    <t>小　計　　ｇ</t>
    <rPh sb="0" eb="1">
      <t>ショウ</t>
    </rPh>
    <rPh sb="2" eb="3">
      <t>ケイ</t>
    </rPh>
    <phoneticPr fontId="1"/>
  </si>
  <si>
    <t>取得価格の
５％分</t>
    <rPh sb="0" eb="2">
      <t>シュトク</t>
    </rPh>
    <rPh sb="2" eb="4">
      <t>カカク</t>
    </rPh>
    <rPh sb="8" eb="9">
      <t>ブン</t>
    </rPh>
    <phoneticPr fontId="1"/>
  </si>
  <si>
    <t>小　計　　ｈ</t>
    <rPh sb="0" eb="1">
      <t>ショウ</t>
    </rPh>
    <rPh sb="2" eb="3">
      <t>ケイ</t>
    </rPh>
    <phoneticPr fontId="1"/>
  </si>
  <si>
    <t>ａ＋ｂ＋ｃ＋ｄ＋ｅ</t>
  </si>
  <si>
    <t>＋ｆ＋ｇ＋ｈ</t>
  </si>
  <si>
    <t>2～3</t>
  </si>
  <si>
    <t>19．</t>
  </si>
  <si>
    <t>減価償却費の計算方法　・・・・・・・・・・・・・・</t>
    <rPh sb="6" eb="8">
      <t>ケイサン</t>
    </rPh>
    <rPh sb="8" eb="10">
      <t>ホウホウ</t>
    </rPh>
    <phoneticPr fontId="1"/>
  </si>
  <si>
    <t>　家族への支払いは必要経費になりません。</t>
  </si>
  <si>
    <r>
      <t xml:space="preserve">本年分の
償 却 費
(ホ)
</t>
    </r>
    <r>
      <rPr>
        <sz val="6.5"/>
        <color auto="1"/>
        <rFont val="ＭＳ ゴシック"/>
      </rPr>
      <t xml:space="preserve">
(ロ)×(ハ)
×(ニ)／12</t>
    </r>
    <rPh sb="0" eb="1">
      <t>ホン</t>
    </rPh>
    <rPh sb="1" eb="3">
      <t>ネンブン</t>
    </rPh>
    <rPh sb="5" eb="6">
      <t>ショウ</t>
    </rPh>
    <rPh sb="7" eb="8">
      <t>キャク</t>
    </rPh>
    <rPh sb="9" eb="10">
      <t>ヒ</t>
    </rPh>
    <phoneticPr fontId="1"/>
  </si>
  <si>
    <r>
      <t xml:space="preserve">未償却残高
</t>
    </r>
    <r>
      <rPr>
        <sz val="6.5"/>
        <color auto="1"/>
        <rFont val="ＭＳ ゴシック"/>
      </rPr>
      <t xml:space="preserve">※ 前年末の未償
却残高から(ト)
を差引いた金額
</t>
    </r>
    <r>
      <rPr>
        <sz val="8"/>
        <color auto="1"/>
        <rFont val="ＭＳ ゴシック"/>
      </rPr>
      <t>(チ)</t>
    </r>
    <rPh sb="0" eb="3">
      <t>ミショウキャク</t>
    </rPh>
    <rPh sb="3" eb="5">
      <t>ザンダカ</t>
    </rPh>
    <rPh sb="9" eb="11">
      <t>ゼンネン</t>
    </rPh>
    <rPh sb="11" eb="12">
      <t>マツ</t>
    </rPh>
    <rPh sb="13" eb="14">
      <t>ミ</t>
    </rPh>
    <rPh sb="14" eb="15">
      <t>ショウ</t>
    </rPh>
    <rPh sb="16" eb="17">
      <t>キャク</t>
    </rPh>
    <rPh sb="17" eb="19">
      <t>ザンダカ</t>
    </rPh>
    <rPh sb="26" eb="27">
      <t>サ</t>
    </rPh>
    <rPh sb="27" eb="28">
      <t>ヒ</t>
    </rPh>
    <rPh sb="30" eb="32">
      <t>キンガク</t>
    </rPh>
    <phoneticPr fontId="1"/>
  </si>
  <si>
    <r>
      <t xml:space="preserve">前年末の
未償却残高
</t>
    </r>
    <r>
      <rPr>
        <sz val="6.5"/>
        <color auto="1"/>
        <rFont val="ＭＳ ゴシック"/>
      </rPr>
      <t xml:space="preserve">
※ 前年の本表の(チ)の金額（申告初年は取得価格(イ)の金額</t>
    </r>
    <rPh sb="0" eb="3">
      <t>ゼンネンマツ</t>
    </rPh>
    <rPh sb="5" eb="8">
      <t>ミショウキャク</t>
    </rPh>
    <rPh sb="8" eb="10">
      <t>ザンダカ</t>
    </rPh>
    <rPh sb="14" eb="16">
      <t>ゼンネン</t>
    </rPh>
    <rPh sb="17" eb="18">
      <t>ホン</t>
    </rPh>
    <rPh sb="18" eb="19">
      <t>ピョウ</t>
    </rPh>
    <rPh sb="24" eb="26">
      <t>キンガク</t>
    </rPh>
    <rPh sb="27" eb="29">
      <t>シンコク</t>
    </rPh>
    <rPh sb="29" eb="31">
      <t>ショネン</t>
    </rPh>
    <rPh sb="32" eb="34">
      <t>シュトク</t>
    </rPh>
    <rPh sb="34" eb="36">
      <t>カカク</t>
    </rPh>
    <rPh sb="40" eb="42">
      <t>キンガク</t>
    </rPh>
    <phoneticPr fontId="1"/>
  </si>
  <si>
    <t>●</t>
  </si>
  <si>
    <t>【保存期間7年】</t>
  </si>
  <si>
    <t>３．貸倒金</t>
    <rPh sb="2" eb="5">
      <t>カシダオレキン</t>
    </rPh>
    <phoneticPr fontId="1"/>
  </si>
  <si>
    <r>
      <t>５.租税公課</t>
    </r>
    <r>
      <rPr>
        <sz val="11"/>
        <color auto="1"/>
        <rFont val="ＭＳ ゴシック"/>
      </rPr>
      <t>（※ 家事関連のある支出は、使用割合で案分した金額を記入してください。）</t>
    </r>
    <rPh sb="2" eb="4">
      <t>ソゼイ</t>
    </rPh>
    <rPh sb="4" eb="6">
      <t>コウカ</t>
    </rPh>
    <rPh sb="9" eb="11">
      <t>カジ</t>
    </rPh>
    <rPh sb="11" eb="13">
      <t>カンレン</t>
    </rPh>
    <rPh sb="16" eb="18">
      <t>シシュツ</t>
    </rPh>
    <rPh sb="20" eb="22">
      <t>シヨウ</t>
    </rPh>
    <rPh sb="22" eb="24">
      <t>ワリアイ</t>
    </rPh>
    <rPh sb="25" eb="27">
      <t>アンブン</t>
    </rPh>
    <rPh sb="29" eb="30">
      <t>キン</t>
    </rPh>
    <rPh sb="30" eb="31">
      <t>ガク</t>
    </rPh>
    <rPh sb="32" eb="34">
      <t>キニュウ</t>
    </rPh>
    <phoneticPr fontId="1"/>
  </si>
  <si>
    <t>合計金額　　　イ</t>
    <rPh sb="0" eb="2">
      <t>ゴウケイ</t>
    </rPh>
    <rPh sb="2" eb="4">
      <t>キンガク</t>
    </rPh>
    <phoneticPr fontId="1"/>
  </si>
  <si>
    <t>合計金額　　　ニ</t>
    <rPh sb="0" eb="2">
      <t>ゴウケイ</t>
    </rPh>
    <rPh sb="2" eb="4">
      <t>キンガク</t>
    </rPh>
    <phoneticPr fontId="1"/>
  </si>
  <si>
    <t>合計金額　　　チ</t>
    <rPh sb="0" eb="2">
      <t>ゴウケイ</t>
    </rPh>
    <rPh sb="2" eb="4">
      <t>キンガク</t>
    </rPh>
    <phoneticPr fontId="1"/>
  </si>
  <si>
    <t>合計金額　　　ツ</t>
    <rPh sb="0" eb="2">
      <t>ゴウケイ</t>
    </rPh>
    <rPh sb="2" eb="4">
      <t>キンガク</t>
    </rPh>
    <phoneticPr fontId="1"/>
  </si>
  <si>
    <r>
      <t>合　　　　　　　　計　　　　　　　　　</t>
    </r>
    <r>
      <rPr>
        <sz val="12"/>
        <color auto="1"/>
        <rFont val="ＭＳ ゴシック"/>
      </rPr>
      <t>⑩</t>
    </r>
    <rPh sb="0" eb="1">
      <t>ゴウ</t>
    </rPh>
    <rPh sb="9" eb="10">
      <t>ケイ</t>
    </rPh>
    <phoneticPr fontId="1"/>
  </si>
  <si>
    <r>
      <t>合計金額　　</t>
    </r>
    <r>
      <rPr>
        <sz val="12"/>
        <color auto="1"/>
        <rFont val="ＭＳ ゴシック"/>
      </rPr>
      <t>②</t>
    </r>
    <rPh sb="0" eb="2">
      <t>ゴウケイ</t>
    </rPh>
    <rPh sb="2" eb="4">
      <t>キンガク</t>
    </rPh>
    <phoneticPr fontId="1"/>
  </si>
  <si>
    <r>
      <t xml:space="preserve">）円 ･･･ </t>
    </r>
    <r>
      <rPr>
        <sz val="12"/>
        <color auto="1"/>
        <rFont val="ＭＳ ゴシック"/>
      </rPr>
      <t>①</t>
    </r>
    <rPh sb="1" eb="2">
      <t>エン</t>
    </rPh>
    <phoneticPr fontId="1"/>
  </si>
  <si>
    <r>
      <t>期末（本年末）残高　　</t>
    </r>
    <r>
      <rPr>
        <sz val="12"/>
        <color auto="1"/>
        <rFont val="ＭＳ ゴシック"/>
      </rPr>
      <t>⑥</t>
    </r>
    <rPh sb="0" eb="2">
      <t>キマツ</t>
    </rPh>
    <rPh sb="3" eb="4">
      <t>ホン</t>
    </rPh>
    <rPh sb="4" eb="6">
      <t>ネンマツ</t>
    </rPh>
    <rPh sb="7" eb="9">
      <t>ザンダカ</t>
    </rPh>
    <phoneticPr fontId="1"/>
  </si>
  <si>
    <r>
      <t>合計金額　　　　　　　</t>
    </r>
    <r>
      <rPr>
        <sz val="12"/>
        <color auto="1"/>
        <rFont val="ＭＳ ゴシック"/>
      </rPr>
      <t>⑧</t>
    </r>
    <rPh sb="0" eb="2">
      <t>ゴウケイ</t>
    </rPh>
    <rPh sb="2" eb="4">
      <t>キンガク</t>
    </rPh>
    <phoneticPr fontId="1"/>
  </si>
  <si>
    <r>
      <t>合計金額　　　</t>
    </r>
    <r>
      <rPr>
        <sz val="12"/>
        <color auto="1"/>
        <rFont val="ＭＳ ゴシック"/>
      </rPr>
      <t>⑨</t>
    </r>
    <rPh sb="0" eb="2">
      <t>ゴウケイ</t>
    </rPh>
    <rPh sb="2" eb="4">
      <t>キンガク</t>
    </rPh>
    <phoneticPr fontId="1"/>
  </si>
  <si>
    <t>貸倒金　・・・・・・・・・・・・・・・・・・・・・・・</t>
  </si>
  <si>
    <t>利子割引料　・・・・・・・・・・・・・・・・・・・・・・・</t>
  </si>
  <si>
    <t>・ 販売金額は消費税込みの金額とし、農協・市場手数料などの出荷経費を引く前の金額
　を記入します。手数料などの金額は、各々の経費科目に振分け記入します。
・　自主流通米の清算金（通帳には、○年ﾂｲｶｾｲｻﾝ、○年ﾄｸﾍﾞﾂｶｻﾝなどで表示）は、
　清算が行われた年の雑収入になります。
・　未収金になっているのものは「摘要」欄に表示し、最後に集計します。</t>
    <rPh sb="2" eb="4">
      <t>ハンバイ</t>
    </rPh>
    <rPh sb="4" eb="6">
      <t>キンガク</t>
    </rPh>
    <rPh sb="7" eb="9">
      <t>ショウヒ</t>
    </rPh>
    <rPh sb="9" eb="11">
      <t>ゼイコ</t>
    </rPh>
    <rPh sb="13" eb="15">
      <t>キンガク</t>
    </rPh>
    <rPh sb="18" eb="20">
      <t>ノウキョウ</t>
    </rPh>
    <rPh sb="21" eb="23">
      <t>シジョウ</t>
    </rPh>
    <rPh sb="23" eb="26">
      <t>テスウリョウ</t>
    </rPh>
    <rPh sb="29" eb="31">
      <t>シュッカ</t>
    </rPh>
    <rPh sb="31" eb="33">
      <t>ケイヒ</t>
    </rPh>
    <rPh sb="34" eb="35">
      <t>ヒ</t>
    </rPh>
    <rPh sb="36" eb="37">
      <t>マエ</t>
    </rPh>
    <rPh sb="38" eb="40">
      <t>キンガク</t>
    </rPh>
    <rPh sb="49" eb="52">
      <t>テスウリョウ</t>
    </rPh>
    <rPh sb="55" eb="57">
      <t>キンガク</t>
    </rPh>
    <rPh sb="59" eb="61">
      <t>オノオノ</t>
    </rPh>
    <rPh sb="62" eb="64">
      <t>ケイヒ</t>
    </rPh>
    <rPh sb="64" eb="66">
      <t>カモク</t>
    </rPh>
    <rPh sb="67" eb="69">
      <t>フリワ</t>
    </rPh>
    <rPh sb="70" eb="72">
      <t>キニュウ</t>
    </rPh>
    <rPh sb="79" eb="81">
      <t>ジシュ</t>
    </rPh>
    <rPh sb="81" eb="83">
      <t>リュウツウ</t>
    </rPh>
    <rPh sb="83" eb="84">
      <t>マイ</t>
    </rPh>
    <rPh sb="85" eb="88">
      <t>セイサンキン</t>
    </rPh>
    <rPh sb="89" eb="91">
      <t>ツウチョウ</t>
    </rPh>
    <rPh sb="95" eb="96">
      <t>ネン</t>
    </rPh>
    <rPh sb="105" eb="106">
      <t>ネン</t>
    </rPh>
    <rPh sb="117" eb="119">
      <t>ヒョウジ</t>
    </rPh>
    <rPh sb="127" eb="128">
      <t>オコナ</t>
    </rPh>
    <rPh sb="131" eb="132">
      <t>トシ</t>
    </rPh>
    <rPh sb="133" eb="134">
      <t>ザツ</t>
    </rPh>
    <rPh sb="134" eb="136">
      <t>シュウニュウ</t>
    </rPh>
    <rPh sb="145" eb="148">
      <t>ミシュウキン</t>
    </rPh>
    <rPh sb="159" eb="161">
      <t>テキヨウ</t>
    </rPh>
    <rPh sb="162" eb="163">
      <t>ラン</t>
    </rPh>
    <rPh sb="164" eb="166">
      <t>ヒョウジ</t>
    </rPh>
    <rPh sb="168" eb="170">
      <t>サイゴ</t>
    </rPh>
    <rPh sb="171" eb="173">
      <t>シュウケイ</t>
    </rPh>
    <phoneticPr fontId="1"/>
  </si>
  <si>
    <t xml:space="preserve"> 小作契約に基づく収入
　　（農業委員会の許可あり）⇒ 不動産収入</t>
  </si>
  <si>
    <t>　昨年中に10万円以上の農機具等を購入された方で、減価償却費の算出を希望される方は、購入の際の領収書をお持ちいただき、市役所税務課へお問い合わせください。</t>
    <rPh sb="1" eb="3">
      <t>サクネン</t>
    </rPh>
    <rPh sb="3" eb="4">
      <t>チュウ</t>
    </rPh>
    <rPh sb="7" eb="9">
      <t>マンエン</t>
    </rPh>
    <rPh sb="9" eb="11">
      <t>イジョウ</t>
    </rPh>
    <rPh sb="12" eb="15">
      <t>ノウキグ</t>
    </rPh>
    <rPh sb="15" eb="16">
      <t>トウ</t>
    </rPh>
    <rPh sb="17" eb="19">
      <t>コウニュウ</t>
    </rPh>
    <rPh sb="22" eb="23">
      <t>カタ</t>
    </rPh>
    <rPh sb="25" eb="27">
      <t>ゲンカ</t>
    </rPh>
    <rPh sb="27" eb="30">
      <t>ショウキャクヒ</t>
    </rPh>
    <rPh sb="31" eb="33">
      <t>サンシュツ</t>
    </rPh>
    <rPh sb="34" eb="36">
      <t>キボウ</t>
    </rPh>
    <rPh sb="39" eb="40">
      <t>カタ</t>
    </rPh>
    <rPh sb="42" eb="44">
      <t>コウニュウ</t>
    </rPh>
    <rPh sb="45" eb="46">
      <t>サイ</t>
    </rPh>
    <rPh sb="47" eb="50">
      <t>リョウシュウショ</t>
    </rPh>
    <rPh sb="52" eb="53">
      <t>モ</t>
    </rPh>
    <rPh sb="59" eb="62">
      <t>シヤクショ</t>
    </rPh>
    <rPh sb="62" eb="65">
      <t>ゼイムカ</t>
    </rPh>
    <rPh sb="67" eb="68">
      <t>ト</t>
    </rPh>
    <rPh sb="69" eb="70">
      <t>ア</t>
    </rPh>
    <phoneticPr fontId="1"/>
  </si>
  <si>
    <t>　例：令和７年５月に取得した場合　８ヵ月／12ヵ月</t>
    <rPh sb="3" eb="4">
      <t>レイ</t>
    </rPh>
    <rPh sb="4" eb="5">
      <t>ワ</t>
    </rPh>
    <rPh sb="6" eb="7">
      <t>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</si>
</sst>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4">
    <numFmt numFmtId="176" formatCode="#,##0&quot;円 &quot;"/>
    <numFmt numFmtId="177" formatCode="###"/>
    <numFmt numFmtId="178" formatCode="??&quot;/&quot;??"/>
    <numFmt numFmtId="179" formatCode="mm/dd"/>
    <numFmt numFmtId="180" formatCode="0\ "/>
    <numFmt numFmtId="181" formatCode="###\ ###\ ##0"/>
    <numFmt numFmtId="182" formatCode="#,##0_ "/>
    <numFmt numFmtId="183" formatCode="###\ ###\ ###"/>
    <numFmt numFmtId="184" formatCode="#,###;&quot;▲ &quot;#,###"/>
    <numFmt numFmtId="185" formatCode="#,##0&quot;円&quot;"/>
    <numFmt numFmtId="186" formatCode="#,###"/>
    <numFmt numFmtId="187" formatCode="0_);[Red]\(0\)"/>
    <numFmt numFmtId="188" formatCode="??\ ??"/>
    <numFmt numFmtId="189" formatCode="&quot;平成&quot;??&quot;年分申告&quot;"/>
    <numFmt numFmtId="190" formatCode="&quot;令和&quot;??&quot;年分申告&quot;"/>
    <numFmt numFmtId="191" formatCode="??"/>
    <numFmt numFmtId="192" formatCode="#&quot;年&quot;"/>
    <numFmt numFmtId="193" formatCode="#,##0_ &quot;円&quot;"/>
    <numFmt numFmtId="194" formatCode="#,##0&quot;％　&quot;"/>
    <numFmt numFmtId="195" formatCode="??/12&quot;月&quot;"/>
    <numFmt numFmtId="196" formatCode="0.000"/>
    <numFmt numFmtId="197" formatCode="##"/>
    <numFmt numFmtId="198" formatCode="#,##0&quot;％　 &quot;"/>
    <numFmt numFmtId="199" formatCode="##&quot;年　 &quot;"/>
  </numFmts>
  <fonts count="48">
    <font>
      <sz val="11"/>
      <color auto="1"/>
      <name val="ＭＳ Ｐゴシック"/>
      <family val="3"/>
    </font>
    <font>
      <sz val="6"/>
      <color auto="1"/>
      <name val="ＭＳ Ｐゴシック"/>
      <family val="3"/>
    </font>
    <font>
      <sz val="6"/>
      <color rgb="FFFF0000"/>
      <name val="ＭＳ ゴシック"/>
      <family val="3"/>
    </font>
    <font>
      <sz val="11"/>
      <color auto="1"/>
      <name val="HGS創英角ｺﾞｼｯｸUB"/>
      <family val="3"/>
    </font>
    <font>
      <sz val="6"/>
      <color rgb="FFFF0000"/>
      <name val="HGS創英角ｺﾞｼｯｸUB"/>
      <family val="3"/>
    </font>
    <font>
      <sz val="11"/>
      <color auto="1"/>
      <name val="ＭＳ ゴシック"/>
      <family val="3"/>
    </font>
    <font>
      <sz val="48"/>
      <color auto="1"/>
      <name val="HGS創英角ｺﾞｼｯｸUB"/>
      <family val="3"/>
    </font>
    <font>
      <sz val="24"/>
      <color auto="1"/>
      <name val="HGS創英角ｺﾞｼｯｸUB"/>
      <family val="3"/>
    </font>
    <font>
      <sz val="22"/>
      <color auto="1"/>
      <name val="HGS創英角ｺﾞｼｯｸUB"/>
      <family val="3"/>
    </font>
    <font>
      <sz val="18"/>
      <color auto="1"/>
      <name val="HGS創英角ｺﾞｼｯｸUB"/>
      <family val="3"/>
    </font>
    <font>
      <sz val="20"/>
      <color auto="1"/>
      <name val="ＭＳ ゴシック"/>
      <family val="3"/>
    </font>
    <font>
      <b/>
      <sz val="13"/>
      <color auto="1"/>
      <name val="ＭＳ ゴシック"/>
      <family val="3"/>
    </font>
    <font>
      <sz val="13"/>
      <color auto="1"/>
      <name val="ＭＳ ゴシック"/>
      <family val="3"/>
    </font>
    <font>
      <sz val="14"/>
      <color auto="1"/>
      <name val="ＭＳ ゴシック"/>
      <family val="3"/>
    </font>
    <font>
      <u/>
      <sz val="22"/>
      <color auto="1"/>
      <name val="HGS創英角ｺﾞｼｯｸUB"/>
      <family val="3"/>
    </font>
    <font>
      <sz val="5.5"/>
      <color auto="1"/>
      <name val="ＭＳ ゴシック"/>
      <family val="3"/>
    </font>
    <font>
      <u/>
      <sz val="10"/>
      <color auto="1"/>
      <name val="ＭＳ ゴシック"/>
      <family val="3"/>
    </font>
    <font>
      <sz val="6"/>
      <color theme="0" tint="-0.25"/>
      <name val="ＭＳ ゴシック"/>
      <family val="3"/>
    </font>
    <font>
      <sz val="6"/>
      <color theme="0"/>
      <name val="ＭＳ ゴシック"/>
      <family val="3"/>
    </font>
    <font>
      <sz val="10"/>
      <color auto="1"/>
      <name val="ＭＳ ゴシック"/>
      <family val="3"/>
    </font>
    <font>
      <u/>
      <sz val="14"/>
      <color auto="1"/>
      <name val="ＭＳ ゴシック"/>
      <family val="3"/>
    </font>
    <font>
      <sz val="12"/>
      <color auto="1"/>
      <name val="ＭＳ ゴシック"/>
      <family val="3"/>
    </font>
    <font>
      <sz val="5"/>
      <color auto="1"/>
      <name val="ＭＳ ゴシック"/>
      <family val="3"/>
    </font>
    <font>
      <sz val="6"/>
      <color auto="1"/>
      <name val="ＭＳ ゴシック"/>
      <family val="3"/>
    </font>
    <font>
      <b/>
      <sz val="12"/>
      <color auto="1"/>
      <name val="ＭＳ ゴシック"/>
      <family val="3"/>
    </font>
    <font>
      <b/>
      <u/>
      <sz val="14"/>
      <color auto="1"/>
      <name val="ＭＳ ゴシック"/>
      <family val="3"/>
    </font>
    <font>
      <sz val="6"/>
      <color auto="1"/>
      <name val="ＭＳ Ｐゴシック"/>
      <family val="3"/>
    </font>
    <font>
      <sz val="9"/>
      <color auto="1"/>
      <name val="ＭＳ ゴシック"/>
      <family val="3"/>
    </font>
    <font>
      <sz val="6"/>
      <color theme="0"/>
      <name val="ＭＳ Ｐゴシック"/>
      <family val="3"/>
    </font>
    <font>
      <sz val="11"/>
      <color theme="0" tint="-0.25"/>
      <name val="ＭＳ ゴシック"/>
      <family val="3"/>
    </font>
    <font>
      <sz val="11"/>
      <color theme="0"/>
      <name val="ＭＳ ゴシック"/>
      <family val="3"/>
    </font>
    <font>
      <sz val="11"/>
      <color theme="0" tint="-0.35"/>
      <name val="ＭＳ ゴシック"/>
      <family val="3"/>
    </font>
    <font>
      <sz val="8"/>
      <color auto="1"/>
      <name val="ＭＳ ゴシック"/>
      <family val="3"/>
    </font>
    <font>
      <sz val="10.5"/>
      <color rgb="FFFF0000"/>
      <name val="ＭＳ ゴシック"/>
      <family val="3"/>
    </font>
    <font>
      <u val="double"/>
      <sz val="10"/>
      <color auto="1"/>
      <name val="ＭＳ ゴシック"/>
      <family val="3"/>
    </font>
    <font>
      <sz val="10"/>
      <color auto="1"/>
      <name val="ＭＳ Ｐゴシック"/>
      <family val="3"/>
    </font>
    <font>
      <sz val="4"/>
      <color auto="1"/>
      <name val="ＭＳ ゴシック"/>
      <family val="3"/>
    </font>
    <font>
      <b/>
      <sz val="10"/>
      <color auto="1"/>
      <name val="ＭＳ ゴシック"/>
      <family val="3"/>
    </font>
    <font>
      <sz val="7"/>
      <color auto="1"/>
      <name val="ＭＳ ゴシック"/>
      <family val="3"/>
    </font>
    <font>
      <sz val="8"/>
      <color rgb="FFFF0000"/>
      <name val="ＭＳ ゴシック"/>
      <family val="3"/>
    </font>
    <font>
      <sz val="8"/>
      <color theme="0" tint="-0.35"/>
      <name val="ＭＳ ゴシック"/>
      <family val="3"/>
    </font>
    <font>
      <sz val="7"/>
      <color theme="0" tint="-0.35"/>
      <name val="ＭＳ ゴシック"/>
      <family val="3"/>
    </font>
    <font>
      <sz val="6"/>
      <color theme="0" tint="-0.35"/>
      <name val="ＭＳ ゴシック"/>
      <family val="3"/>
    </font>
    <font>
      <sz val="9"/>
      <color theme="0" tint="-0.35"/>
      <name val="ＭＳ ゴシック"/>
      <family val="3"/>
    </font>
    <font>
      <sz val="10"/>
      <color theme="0" tint="-0.35"/>
      <name val="ＭＳ ゴシック"/>
      <family val="3"/>
    </font>
    <font>
      <sz val="11"/>
      <color auto="1"/>
      <name val="ＭＳ 明朝"/>
      <family val="1"/>
    </font>
    <font>
      <sz val="48"/>
      <color indexed="22"/>
      <name val="ＭＳ 明朝"/>
      <family val="1"/>
      <shadow/>
    </font>
    <font>
      <sz val="16"/>
      <color auto="1"/>
      <name val="ＭＳ 明朝"/>
      <family val="1"/>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0.15"/>
        <bgColor indexed="64"/>
      </patternFill>
    </fill>
    <fill>
      <patternFill patternType="solid">
        <fgColor rgb="FFFF99FF"/>
        <bgColor indexed="64"/>
      </patternFill>
    </fill>
  </fills>
  <borders count="14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indexed="64"/>
      </left>
      <right/>
      <top style="medium">
        <color indexed="64"/>
      </top>
      <bottom style="medium">
        <color indexed="64"/>
      </bottom>
      <diagonal/>
    </border>
    <border>
      <left style="thin">
        <color auto="1"/>
      </left>
      <right style="hair">
        <color auto="1"/>
      </right>
      <top/>
      <bottom style="hair">
        <color auto="1"/>
      </bottom>
      <diagonal/>
    </border>
    <border>
      <left/>
      <right/>
      <top style="medium">
        <color indexed="64"/>
      </top>
      <bottom/>
      <diagonal/>
    </border>
    <border>
      <left style="thin">
        <color auto="1"/>
      </left>
      <right/>
      <top style="hair">
        <color auto="1"/>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hair">
        <color auto="1"/>
      </right>
      <top style="hair">
        <color auto="1"/>
      </top>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style="medium">
        <color indexed="64"/>
      </top>
      <bottom style="medium">
        <color indexed="64"/>
      </bottom>
      <diagonal/>
    </border>
    <border>
      <left style="hair">
        <color auto="1"/>
      </left>
      <right style="hair">
        <color auto="1"/>
      </right>
      <top/>
      <bottom style="hair">
        <color auto="1"/>
      </bottom>
      <diagonal/>
    </border>
    <border>
      <left/>
      <right/>
      <top style="hair">
        <color auto="1"/>
      </top>
      <bottom/>
      <diagonal/>
    </border>
    <border>
      <left/>
      <right/>
      <top/>
      <bottom style="medium">
        <color indexed="64"/>
      </bottom>
      <diagonal/>
    </border>
    <border>
      <left style="hair">
        <color auto="1"/>
      </left>
      <right style="hair">
        <color auto="1"/>
      </right>
      <top style="hair">
        <color auto="1"/>
      </top>
      <bottom/>
      <diagonal/>
    </border>
    <border>
      <left style="hair">
        <color indexed="64"/>
      </left>
      <right style="hair">
        <color indexed="64"/>
      </right>
      <top style="medium">
        <color indexed="64"/>
      </top>
      <bottom style="medium">
        <color indexed="64"/>
      </bottom>
      <diagonal/>
    </border>
    <border>
      <left/>
      <right/>
      <top style="thin">
        <color indexed="64"/>
      </top>
      <bottom style="hair">
        <color indexed="64"/>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bottom style="medium">
        <color indexed="64"/>
      </bottom>
      <diagonal/>
    </border>
    <border>
      <left/>
      <right style="hair">
        <color auto="1"/>
      </right>
      <top style="thin">
        <color auto="1"/>
      </top>
      <bottom/>
      <diagonal/>
    </border>
    <border>
      <left/>
      <right style="hair">
        <color indexed="64"/>
      </right>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thin">
        <color auto="1"/>
      </top>
      <bottom/>
      <diagonal/>
    </border>
    <border>
      <left style="hair">
        <color indexed="64"/>
      </left>
      <right/>
      <top/>
      <bottom style="hair">
        <color auto="1"/>
      </bottom>
      <diagonal/>
    </border>
    <border>
      <left style="hair">
        <color auto="1"/>
      </left>
      <right/>
      <top style="hair">
        <color auto="1"/>
      </top>
      <bottom/>
      <diagonal/>
    </border>
    <border>
      <left style="hair">
        <color auto="1"/>
      </left>
      <right/>
      <top/>
      <bottom style="medium">
        <color indexed="64"/>
      </bottom>
      <diagonal/>
    </border>
    <border>
      <left style="hair">
        <color auto="1"/>
      </left>
      <right/>
      <top/>
      <bottom style="thin">
        <color indexed="64"/>
      </bottom>
      <diagonal/>
    </border>
    <border>
      <left/>
      <right style="hair">
        <color auto="1"/>
      </right>
      <top style="hair">
        <color auto="1"/>
      </top>
      <bottom style="thin">
        <color auto="1"/>
      </bottom>
      <diagonal/>
    </border>
    <border>
      <left/>
      <right style="hair">
        <color auto="1"/>
      </right>
      <top style="medium">
        <color auto="1"/>
      </top>
      <bottom style="medium">
        <color auto="1"/>
      </bottom>
      <diagonal/>
    </border>
    <border>
      <left/>
      <right style="hair">
        <color indexed="64"/>
      </right>
      <top style="medium">
        <color indexed="64"/>
      </top>
      <bottom/>
      <diagonal/>
    </border>
    <border>
      <left style="hair">
        <color auto="1"/>
      </left>
      <right/>
      <top style="hair">
        <color auto="1"/>
      </top>
      <bottom style="hair">
        <color auto="1"/>
      </bottom>
      <diagonal/>
    </border>
    <border>
      <left style="hair">
        <color indexed="64"/>
      </left>
      <right/>
      <top style="thin">
        <color indexed="64"/>
      </top>
      <bottom style="thin">
        <color indexed="64"/>
      </bottom>
      <diagonal/>
    </border>
    <border>
      <left style="hair">
        <color auto="1"/>
      </left>
      <right/>
      <top style="hair">
        <color auto="1"/>
      </top>
      <bottom style="thin">
        <color auto="1"/>
      </bottom>
      <diagonal/>
    </border>
    <border>
      <left style="hair">
        <color auto="1"/>
      </left>
      <right style="hair">
        <color auto="1"/>
      </right>
      <top/>
      <bottom/>
      <diagonal/>
    </border>
    <border>
      <left/>
      <right style="hair">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top/>
      <bottom/>
      <diagonal/>
    </border>
    <border>
      <left style="hair">
        <color auto="1"/>
      </left>
      <right/>
      <top style="medium">
        <color auto="1"/>
      </top>
      <bottom style="medium">
        <color auto="1"/>
      </bottom>
      <diagonal/>
    </border>
    <border diagonalUp="1">
      <left style="medium">
        <color indexed="64"/>
      </left>
      <right/>
      <top style="thin">
        <color indexed="64"/>
      </top>
      <bottom style="thin">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style="thin">
        <color indexed="64"/>
      </bottom>
      <diagonal style="hair">
        <color indexed="64"/>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auto="1"/>
      </right>
      <top style="hair">
        <color auto="1"/>
      </top>
      <bottom/>
      <diagonal/>
    </border>
    <border>
      <left/>
      <right style="thin">
        <color indexed="64"/>
      </right>
      <top/>
      <bottom style="thin">
        <color indexed="64"/>
      </bottom>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left style="hair">
        <color indexed="64"/>
      </left>
      <right style="thin">
        <color indexed="64"/>
      </right>
      <top style="thin">
        <color indexed="64"/>
      </top>
      <bottom style="thin">
        <color indexed="64"/>
      </bottom>
      <diagonal/>
    </border>
    <border>
      <left style="hair">
        <color auto="1"/>
      </left>
      <right style="thin">
        <color auto="1"/>
      </right>
      <top/>
      <bottom/>
      <diagonal/>
    </border>
    <border>
      <left style="hair">
        <color auto="1"/>
      </left>
      <right style="thin">
        <color auto="1"/>
      </right>
      <top style="hair">
        <color auto="1"/>
      </top>
      <bottom/>
      <diagonal/>
    </border>
    <border>
      <left style="hair">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diagonal/>
    </border>
    <border>
      <left style="hair">
        <color indexed="64"/>
      </left>
      <right style="thin">
        <color indexed="64"/>
      </right>
      <top style="thin">
        <color indexed="64"/>
      </top>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indexed="64"/>
      </right>
      <top/>
      <bottom style="medium">
        <color indexed="64"/>
      </bottom>
      <diagonal/>
    </border>
    <border>
      <left style="medium">
        <color indexed="64"/>
      </left>
      <right/>
      <top/>
      <bottom/>
      <diagonal/>
    </border>
    <border>
      <left/>
      <right style="hair">
        <color auto="1"/>
      </right>
      <top/>
      <bottom/>
      <diagonal/>
    </border>
    <border>
      <left style="hair">
        <color indexed="64"/>
      </left>
      <right style="hair">
        <color indexed="64"/>
      </right>
      <top style="medium">
        <color auto="1"/>
      </top>
      <bottom/>
      <diagonal/>
    </border>
    <border>
      <left style="hair">
        <color auto="1"/>
      </left>
      <right style="hair">
        <color auto="1"/>
      </right>
      <top/>
      <bottom style="medium">
        <color auto="1"/>
      </bottom>
      <diagonal/>
    </border>
    <border>
      <left/>
      <right/>
      <top style="thin">
        <color indexed="64"/>
      </top>
      <bottom style="medium">
        <color indexed="64"/>
      </bottom>
      <diagonal/>
    </border>
    <border>
      <left style="hair">
        <color auto="1"/>
      </left>
      <right/>
      <top style="medium">
        <color auto="1"/>
      </top>
      <bottom/>
      <diagonal/>
    </border>
    <border>
      <left style="hair">
        <color auto="1"/>
      </left>
      <right/>
      <top style="thin">
        <color auto="1"/>
      </top>
      <bottom style="hair">
        <color auto="1"/>
      </bottom>
      <diagonal/>
    </border>
    <border>
      <left/>
      <right style="thin">
        <color auto="1"/>
      </right>
      <top style="hair">
        <color auto="1"/>
      </top>
      <bottom style="thin">
        <color indexed="64"/>
      </bottom>
      <diagonal/>
    </border>
    <border>
      <left style="hair">
        <color indexed="64"/>
      </left>
      <right style="medium">
        <color auto="1"/>
      </right>
      <top style="medium">
        <color auto="1"/>
      </top>
      <bottom/>
      <diagonal/>
    </border>
    <border>
      <left style="hair">
        <color auto="1"/>
      </left>
      <right style="medium">
        <color auto="1"/>
      </right>
      <top/>
      <bottom style="medium">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auto="1"/>
      </left>
      <right style="hair">
        <color auto="1"/>
      </right>
      <top style="thin">
        <color auto="1"/>
      </top>
      <bottom style="hair">
        <color auto="1"/>
      </bottom>
      <diagonal style="hair">
        <color auto="1"/>
      </diagonal>
    </border>
    <border diagonalDown="1">
      <left style="thin">
        <color auto="1"/>
      </left>
      <right style="hair">
        <color auto="1"/>
      </right>
      <top style="hair">
        <color auto="1"/>
      </top>
      <bottom style="thin">
        <color auto="1"/>
      </bottom>
      <diagonal style="hair">
        <color auto="1"/>
      </diagonal>
    </border>
    <border>
      <left style="hair">
        <color indexed="64"/>
      </left>
      <right style="hair">
        <color indexed="64"/>
      </right>
      <top/>
      <bottom style="thin">
        <color indexed="64"/>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diagonalUp="1">
      <left style="hair">
        <color auto="1"/>
      </left>
      <right/>
      <top style="hair">
        <color auto="1"/>
      </top>
      <bottom style="thin">
        <color indexed="64"/>
      </bottom>
      <diagonal style="hair">
        <color auto="1"/>
      </diagonal>
    </border>
    <border diagonalUp="1">
      <left/>
      <right/>
      <top style="hair">
        <color auto="1"/>
      </top>
      <bottom style="thin">
        <color indexed="64"/>
      </bottom>
      <diagonal style="hair">
        <color auto="1"/>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diagonalUp="1">
      <left/>
      <right style="medium">
        <color indexed="64"/>
      </right>
      <top style="hair">
        <color auto="1"/>
      </top>
      <bottom style="thin">
        <color indexed="64"/>
      </bottom>
      <diagonal style="hair">
        <color auto="1"/>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diagonalUp="1">
      <left style="thin">
        <color indexed="64"/>
      </left>
      <right style="thin">
        <color indexed="64"/>
      </right>
      <top style="thin">
        <color indexed="64"/>
      </top>
      <bottom style="thin">
        <color indexed="64"/>
      </bottom>
      <diagonal style="hair">
        <color indexed="64"/>
      </diagonal>
    </border>
  </borders>
  <cellStyleXfs count="1">
    <xf numFmtId="0" fontId="0" fillId="0" borderId="0"/>
  </cellStyleXfs>
  <cellXfs count="1123">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xf numFmtId="0" fontId="2" fillId="0" borderId="0" xfId="0" applyFont="1" applyAlignment="1">
      <alignment vertical="center"/>
    </xf>
    <xf numFmtId="0" fontId="4" fillId="0" borderId="0" xfId="0" applyFont="1" applyAlignment="1">
      <alignment horizontal="justify"/>
    </xf>
    <xf numFmtId="0" fontId="6" fillId="0" borderId="0" xfId="0" applyFont="1" applyAlignment="1">
      <alignment horizontal="center"/>
    </xf>
    <xf numFmtId="0" fontId="7" fillId="0" borderId="0" xfId="0" quotePrefix="1" applyFont="1" applyAlignment="1">
      <alignment horizontal="center"/>
    </xf>
    <xf numFmtId="0" fontId="7" fillId="0" borderId="0" xfId="0" applyFont="1" applyAlignment="1"/>
    <xf numFmtId="0" fontId="3" fillId="0" borderId="0" xfId="0" applyFont="1" applyAlignment="1">
      <alignment horizontal="justify"/>
    </xf>
    <xf numFmtId="0" fontId="7" fillId="0" borderId="0" xfId="0" applyFont="1" applyAlignment="1">
      <alignment horizontal="justify"/>
    </xf>
    <xf numFmtId="0" fontId="7" fillId="0" borderId="0" xfId="0" applyFont="1" applyAlignment="1" applyProtection="1">
      <alignment horizontal="justify"/>
      <protection locked="0"/>
    </xf>
    <xf numFmtId="0" fontId="8" fillId="0" borderId="0" xfId="0" applyFont="1" applyAlignment="1" applyProtection="1">
      <alignment horizontal="justify"/>
      <protection locked="0"/>
    </xf>
    <xf numFmtId="0" fontId="8" fillId="0" borderId="0" xfId="0" applyFont="1" applyAlignment="1" applyProtection="1">
      <protection locked="0"/>
    </xf>
    <xf numFmtId="0" fontId="9" fillId="0" borderId="0" xfId="0" applyFont="1" applyAlignment="1" applyProtection="1">
      <alignment horizont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lignment horizontal="right" vertical="center"/>
    </xf>
    <xf numFmtId="0" fontId="11" fillId="0" borderId="0" xfId="0" applyFont="1" applyAlignment="1">
      <alignment horizontal="left" vertical="center"/>
    </xf>
    <xf numFmtId="0" fontId="7" fillId="0" borderId="0" xfId="0" applyFont="1" applyAlignment="1">
      <alignment horizontal="center"/>
    </xf>
    <xf numFmtId="0" fontId="3" fillId="0" borderId="0" xfId="0" applyFont="1" applyProtection="1">
      <protection locked="0"/>
    </xf>
    <xf numFmtId="0" fontId="8" fillId="0" borderId="1"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0" xfId="0" quotePrefix="1" applyFont="1" applyAlignment="1" applyProtection="1">
      <alignment horizontal="right" vertical="center"/>
      <protection locked="0"/>
    </xf>
    <xf numFmtId="0" fontId="12" fillId="0" borderId="0" xfId="0" quotePrefix="1" applyFont="1" applyAlignment="1">
      <alignment horizontal="right" vertical="center"/>
    </xf>
    <xf numFmtId="0" fontId="12" fillId="0" borderId="0" xfId="0" applyFont="1" applyAlignment="1">
      <alignment horizontal="center" vertical="center"/>
    </xf>
    <xf numFmtId="0" fontId="7" fillId="2" borderId="0" xfId="0" applyFont="1" applyFill="1" applyAlignment="1" applyProtection="1">
      <protection locked="0"/>
    </xf>
    <xf numFmtId="0" fontId="12" fillId="0" borderId="0" xfId="0" applyFont="1" applyAlignment="1" applyProtection="1">
      <alignment horizontal="left" vertical="center"/>
      <protection locked="0"/>
    </xf>
    <xf numFmtId="0" fontId="12" fillId="0" borderId="0" xfId="0" applyFont="1" applyAlignment="1">
      <alignment horizontal="left" vertical="center"/>
    </xf>
    <xf numFmtId="0" fontId="12" fillId="0" borderId="0" xfId="0" applyFont="1" applyAlignment="1">
      <alignment vertical="center"/>
    </xf>
    <xf numFmtId="0" fontId="13" fillId="0" borderId="1" xfId="0" applyFont="1" applyBorder="1" applyAlignment="1">
      <alignment horizontal="center"/>
    </xf>
    <xf numFmtId="0" fontId="13" fillId="0" borderId="2" xfId="0" applyFont="1" applyBorder="1" applyAlignment="1">
      <alignment horizontal="center"/>
    </xf>
    <xf numFmtId="0" fontId="8" fillId="2" borderId="1" xfId="0" applyFont="1" applyFill="1" applyBorder="1" applyAlignment="1" applyProtection="1">
      <alignment horizontal="left" wrapText="1"/>
      <protection locked="0"/>
    </xf>
    <xf numFmtId="0" fontId="8" fillId="2" borderId="2" xfId="0" applyFont="1" applyFill="1" applyBorder="1" applyAlignment="1" applyProtection="1">
      <alignment horizontal="left"/>
      <protection locked="0"/>
    </xf>
    <xf numFmtId="176" fontId="13" fillId="0" borderId="1" xfId="0" applyNumberFormat="1" applyFont="1" applyBorder="1" applyAlignment="1">
      <alignment horizontal="right"/>
    </xf>
    <xf numFmtId="177" fontId="12" fillId="0" borderId="0" xfId="0" applyNumberFormat="1" applyFont="1" applyAlignment="1" applyProtection="1">
      <alignment horizontal="right" vertical="center"/>
      <protection locked="0"/>
    </xf>
    <xf numFmtId="177" fontId="12" fillId="0" borderId="0" xfId="0" quotePrefix="1" applyNumberFormat="1" applyFont="1" applyAlignment="1" applyProtection="1">
      <alignment horizontal="right" vertical="center"/>
      <protection locked="0"/>
    </xf>
    <xf numFmtId="177" fontId="12" fillId="0" borderId="0" xfId="0" applyNumberFormat="1" applyFont="1" applyAlignment="1">
      <alignment horizontal="right" vertical="center"/>
    </xf>
    <xf numFmtId="0" fontId="6" fillId="0" borderId="0" xfId="0" applyFont="1" applyAlignment="1"/>
    <xf numFmtId="0" fontId="14" fillId="0" borderId="0" xfId="0" applyFont="1" applyAlignment="1" applyProtection="1">
      <protection locked="0"/>
    </xf>
    <xf numFmtId="0" fontId="8" fillId="0" borderId="0" xfId="0" applyFont="1" applyAlignment="1" applyProtection="1">
      <alignment horizontal="center"/>
      <protection locked="0"/>
    </xf>
    <xf numFmtId="0" fontId="15" fillId="0" borderId="0" xfId="0" applyFont="1" applyAlignment="1">
      <alignment wrapText="1"/>
    </xf>
    <xf numFmtId="0" fontId="3" fillId="3" borderId="0" xfId="0" applyFont="1" applyFill="1"/>
    <xf numFmtId="0" fontId="3" fillId="3" borderId="0" xfId="0" applyFont="1" applyFill="1" applyAlignment="1">
      <alignment vertical="center"/>
    </xf>
    <xf numFmtId="0" fontId="3" fillId="3" borderId="0" xfId="0" applyFont="1" applyFill="1" applyProtection="1"/>
    <xf numFmtId="0" fontId="3" fillId="3" borderId="0" xfId="0" applyFont="1" applyFill="1" applyAlignment="1" applyProtection="1">
      <alignment vertical="center"/>
    </xf>
    <xf numFmtId="0" fontId="3" fillId="0" borderId="0" xfId="0" applyFont="1" applyAlignment="1" applyProtection="1">
      <alignment vertical="center"/>
    </xf>
    <xf numFmtId="0" fontId="16" fillId="0" borderId="0" xfId="0" applyFont="1"/>
    <xf numFmtId="0" fontId="17" fillId="0" borderId="0" xfId="0" applyFont="1" applyAlignment="1" applyProtection="1">
      <alignment horizontal="right" vertical="center"/>
    </xf>
    <xf numFmtId="0" fontId="5" fillId="0" borderId="0" xfId="0" applyFont="1" applyProtection="1"/>
    <xf numFmtId="0" fontId="5" fillId="0" borderId="0" xfId="0" applyFont="1" applyAlignment="1" applyProtection="1">
      <alignment vertical="center"/>
    </xf>
    <xf numFmtId="0" fontId="5" fillId="0" borderId="0" xfId="0" applyFont="1" applyAlignment="1" applyProtection="1">
      <alignment horizontal="distributed" vertical="center" justifyLastLine="1"/>
    </xf>
    <xf numFmtId="0" fontId="2" fillId="0" borderId="0" xfId="0" applyFont="1" applyAlignment="1" applyProtection="1">
      <alignment horizontal="center"/>
    </xf>
    <xf numFmtId="0" fontId="5" fillId="0" borderId="0" xfId="0" applyFont="1" applyAlignment="1" applyProtection="1">
      <alignment horizontal="center"/>
    </xf>
    <xf numFmtId="0" fontId="18" fillId="0" borderId="0" xfId="0" applyFont="1" applyAlignment="1" applyProtection="1">
      <alignment horizontal="center"/>
    </xf>
    <xf numFmtId="0" fontId="19" fillId="0" borderId="0" xfId="0" applyFont="1" applyAlignment="1" applyProtection="1">
      <alignment vertical="center"/>
    </xf>
    <xf numFmtId="0" fontId="2" fillId="0" borderId="0" xfId="0" applyFont="1" applyAlignment="1" applyProtection="1">
      <alignment horizontal="center" vertical="center"/>
    </xf>
    <xf numFmtId="0" fontId="17" fillId="3" borderId="0" xfId="0" applyFont="1" applyFill="1" applyAlignment="1" applyProtection="1">
      <alignment horizontal="right" vertical="center"/>
    </xf>
    <xf numFmtId="0" fontId="17" fillId="0" borderId="0" xfId="0" applyFont="1" applyAlignment="1" applyProtection="1">
      <alignment horizontal="right" vertical="center" justifyLastLine="1"/>
    </xf>
    <xf numFmtId="0" fontId="20" fillId="0" borderId="0" xfId="0" applyFont="1" applyAlignment="1" applyProtection="1">
      <alignment horizontal="left" vertical="center"/>
    </xf>
    <xf numFmtId="0" fontId="5" fillId="0" borderId="3" xfId="0" applyFont="1" applyBorder="1" applyAlignment="1" applyProtection="1">
      <alignment horizontal="distributed" vertical="center" justifyLastLine="1"/>
    </xf>
    <xf numFmtId="0" fontId="5" fillId="0" borderId="0" xfId="0" applyFont="1" applyAlignment="1" applyProtection="1">
      <alignment vertical="center"/>
      <protection locked="0"/>
    </xf>
    <xf numFmtId="0" fontId="5" fillId="0" borderId="0" xfId="0" applyFont="1" applyProtection="1">
      <protection locked="0"/>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0" borderId="4" xfId="0" applyFont="1" applyBorder="1" applyProtection="1"/>
    <xf numFmtId="0" fontId="5" fillId="0" borderId="0" xfId="0" applyFont="1" applyBorder="1" applyProtection="1"/>
    <xf numFmtId="0" fontId="19" fillId="0" borderId="0" xfId="0" applyFont="1" applyBorder="1" applyAlignment="1" applyProtection="1">
      <alignment vertical="center"/>
    </xf>
    <xf numFmtId="0" fontId="5" fillId="0" borderId="5" xfId="0" applyFont="1" applyBorder="1" applyAlignment="1" applyProtection="1">
      <alignment horizontal="center" vertical="center" justifyLastLine="1"/>
    </xf>
    <xf numFmtId="0" fontId="5" fillId="0" borderId="6" xfId="0" applyFont="1" applyBorder="1" applyAlignment="1" applyProtection="1">
      <alignment horizontal="center" vertical="center" justifyLastLine="1"/>
    </xf>
    <xf numFmtId="0" fontId="5" fillId="0" borderId="7" xfId="0" applyFont="1" applyBorder="1" applyAlignment="1" applyProtection="1">
      <alignment horizontal="right" vertical="center" justifyLastLine="1"/>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justifyLastLine="1"/>
    </xf>
    <xf numFmtId="0" fontId="21" fillId="0" borderId="0" xfId="0" applyFont="1" applyAlignment="1" applyProtection="1">
      <alignment horizontal="left" vertical="center"/>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2" fillId="0" borderId="0" xfId="0" applyFont="1" applyAlignment="1" applyProtection="1">
      <alignment horizontal="center" vertical="center"/>
      <protection locked="0"/>
    </xf>
    <xf numFmtId="0" fontId="21" fillId="0" borderId="1" xfId="0" applyFont="1" applyBorder="1" applyAlignment="1" applyProtection="1">
      <alignment horizontal="left" vertical="center"/>
    </xf>
    <xf numFmtId="0" fontId="5" fillId="0" borderId="10" xfId="0" applyFont="1" applyBorder="1" applyAlignment="1" applyProtection="1">
      <alignment horizontal="center" vertical="center"/>
    </xf>
    <xf numFmtId="178" fontId="5" fillId="2" borderId="11" xfId="0" applyNumberFormat="1" applyFont="1" applyFill="1" applyBorder="1" applyAlignment="1" applyProtection="1">
      <alignment horizontal="center" vertical="center"/>
      <protection locked="0"/>
    </xf>
    <xf numFmtId="178" fontId="5" fillId="2" borderId="12" xfId="0" applyNumberFormat="1" applyFont="1" applyFill="1" applyBorder="1" applyAlignment="1" applyProtection="1">
      <alignment horizontal="center" vertical="center"/>
      <protection locked="0"/>
    </xf>
    <xf numFmtId="178" fontId="5" fillId="2" borderId="13" xfId="0" applyNumberFormat="1" applyFont="1" applyFill="1" applyBorder="1" applyAlignment="1" applyProtection="1">
      <alignment horizontal="center" vertical="center"/>
      <protection locked="0"/>
    </xf>
    <xf numFmtId="0" fontId="5" fillId="0" borderId="14" xfId="0" applyFont="1" applyBorder="1" applyAlignment="1" applyProtection="1">
      <alignment horizontal="center" vertical="center"/>
    </xf>
    <xf numFmtId="0" fontId="18" fillId="0" borderId="0" xfId="0" applyFont="1" applyBorder="1" applyAlignment="1" applyProtection="1">
      <alignment horizontal="center" vertical="center"/>
    </xf>
    <xf numFmtId="178" fontId="5" fillId="2" borderId="15" xfId="0" applyNumberFormat="1" applyFont="1" applyFill="1" applyBorder="1" applyAlignment="1" applyProtection="1">
      <alignment horizontal="center" vertical="center"/>
      <protection locked="0"/>
    </xf>
    <xf numFmtId="179" fontId="5" fillId="0" borderId="16" xfId="0" applyNumberFormat="1" applyFont="1" applyBorder="1" applyAlignment="1" applyProtection="1">
      <alignment horizontal="center" vertical="center"/>
    </xf>
    <xf numFmtId="178" fontId="5" fillId="2" borderId="17" xfId="0" applyNumberFormat="1" applyFont="1" applyFill="1" applyBorder="1" applyAlignment="1" applyProtection="1">
      <alignment horizontal="center" vertical="center"/>
      <protection locked="0"/>
    </xf>
    <xf numFmtId="178" fontId="5" fillId="2" borderId="18" xfId="0" applyNumberFormat="1" applyFont="1" applyFill="1" applyBorder="1" applyAlignment="1" applyProtection="1">
      <alignment horizontal="center" vertical="center"/>
      <protection locked="0"/>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0" xfId="0" applyFont="1" applyAlignment="1" applyProtection="1">
      <alignment horizontal="left"/>
    </xf>
    <xf numFmtId="0" fontId="5" fillId="0" borderId="0" xfId="0" quotePrefix="1" applyFont="1" applyAlignment="1" applyProtection="1">
      <alignment horizontal="right"/>
    </xf>
    <xf numFmtId="0" fontId="5" fillId="0" borderId="0" xfId="0" applyFont="1" applyBorder="1" applyAlignment="1" applyProtection="1">
      <alignment horizontal="center" vertical="center"/>
    </xf>
    <xf numFmtId="0" fontId="21" fillId="0" borderId="0" xfId="0" applyFont="1" applyAlignment="1" applyProtection="1">
      <alignment vertical="center"/>
    </xf>
    <xf numFmtId="0" fontId="5" fillId="0" borderId="0" xfId="0" applyFont="1" applyAlignment="1" applyProtection="1">
      <alignment horizontal="left" vertical="top" wrapText="1"/>
    </xf>
    <xf numFmtId="179" fontId="5" fillId="2" borderId="15" xfId="0" applyNumberFormat="1" applyFont="1" applyFill="1" applyBorder="1" applyAlignment="1" applyProtection="1">
      <alignment horizontal="center" vertical="center" wrapText="1"/>
      <protection locked="0"/>
    </xf>
    <xf numFmtId="179" fontId="5" fillId="2" borderId="12" xfId="0" applyNumberFormat="1" applyFont="1" applyFill="1" applyBorder="1" applyAlignment="1" applyProtection="1">
      <alignment horizontal="center" vertical="center" wrapText="1"/>
      <protection locked="0"/>
    </xf>
    <xf numFmtId="179" fontId="5" fillId="2" borderId="21" xfId="0" applyNumberFormat="1" applyFont="1" applyFill="1" applyBorder="1" applyAlignment="1" applyProtection="1">
      <alignment horizontal="center" vertical="center" wrapText="1"/>
      <protection locked="0"/>
    </xf>
    <xf numFmtId="179" fontId="5" fillId="3" borderId="22" xfId="0" applyNumberFormat="1" applyFont="1" applyFill="1" applyBorder="1" applyAlignment="1" applyProtection="1">
      <alignment horizontal="center" vertical="center"/>
    </xf>
    <xf numFmtId="179" fontId="5" fillId="3" borderId="0" xfId="0" applyNumberFormat="1" applyFont="1" applyFill="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178" fontId="5" fillId="2" borderId="21" xfId="0" applyNumberFormat="1" applyFont="1" applyFill="1" applyBorder="1" applyAlignment="1" applyProtection="1">
      <alignment horizontal="center" vertical="center"/>
      <protection locked="0"/>
    </xf>
    <xf numFmtId="179" fontId="5" fillId="3" borderId="14"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25" xfId="0" applyFont="1" applyBorder="1" applyAlignment="1" applyProtection="1">
      <alignment horizontal="center" vertical="center"/>
    </xf>
    <xf numFmtId="0" fontId="5" fillId="0" borderId="26"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9" xfId="0" applyFont="1" applyBorder="1" applyAlignment="1" applyProtection="1">
      <alignment horizontal="center" vertical="center" wrapText="1"/>
    </xf>
    <xf numFmtId="0" fontId="5" fillId="3" borderId="22" xfId="0" applyFont="1" applyFill="1" applyBorder="1" applyAlignment="1" applyProtection="1">
      <alignment horizontal="center" vertical="center"/>
    </xf>
    <xf numFmtId="179" fontId="5" fillId="3" borderId="16" xfId="0" applyNumberFormat="1" applyFont="1" applyFill="1" applyBorder="1" applyAlignment="1" applyProtection="1">
      <alignment horizontal="center" vertical="center"/>
    </xf>
    <xf numFmtId="178" fontId="5" fillId="2" borderId="6" xfId="0" applyNumberFormat="1" applyFont="1" applyFill="1" applyBorder="1" applyAlignment="1" applyProtection="1">
      <alignment horizontal="center" vertical="center"/>
      <protection locked="0"/>
    </xf>
    <xf numFmtId="0" fontId="5" fillId="0" borderId="16" xfId="0" applyFont="1" applyBorder="1" applyAlignment="1" applyProtection="1">
      <alignment horizontal="center"/>
    </xf>
    <xf numFmtId="0" fontId="19" fillId="0" borderId="29" xfId="0" applyFont="1" applyBorder="1" applyAlignment="1" applyProtection="1">
      <alignment horizontal="center" vertical="center"/>
    </xf>
    <xf numFmtId="0" fontId="19" fillId="0" borderId="28" xfId="0" applyFont="1" applyBorder="1" applyAlignment="1" applyProtection="1">
      <alignment horizontal="center" vertical="center"/>
    </xf>
    <xf numFmtId="180" fontId="19" fillId="0" borderId="30" xfId="0" applyNumberFormat="1" applyFont="1" applyBorder="1" applyAlignment="1" applyProtection="1">
      <alignment horizontal="right" vertical="center"/>
    </xf>
    <xf numFmtId="180" fontId="19" fillId="0" borderId="31" xfId="0" applyNumberFormat="1" applyFont="1" applyBorder="1" applyAlignment="1" applyProtection="1">
      <alignment horizontal="right" vertical="center"/>
    </xf>
    <xf numFmtId="180" fontId="19" fillId="0" borderId="27" xfId="0" applyNumberFormat="1" applyFont="1" applyBorder="1" applyAlignment="1" applyProtection="1">
      <alignment vertical="center"/>
    </xf>
    <xf numFmtId="180" fontId="19" fillId="0" borderId="5" xfId="0" applyNumberFormat="1" applyFont="1" applyBorder="1" applyAlignment="1" applyProtection="1">
      <alignment horizontal="center" vertical="center"/>
    </xf>
    <xf numFmtId="180" fontId="19" fillId="0" borderId="0" xfId="0" applyNumberFormat="1" applyFont="1" applyAlignment="1" applyProtection="1">
      <alignment vertical="center"/>
    </xf>
    <xf numFmtId="180" fontId="19" fillId="0" borderId="32" xfId="0" applyNumberFormat="1" applyFont="1" applyBorder="1" applyAlignment="1" applyProtection="1">
      <alignment horizontal="right" vertical="center"/>
    </xf>
    <xf numFmtId="180" fontId="19" fillId="0" borderId="33" xfId="0" applyNumberFormat="1" applyFont="1" applyBorder="1" applyAlignment="1" applyProtection="1">
      <alignment horizontal="right" vertical="center"/>
    </xf>
    <xf numFmtId="180" fontId="19" fillId="0" borderId="0" xfId="0" applyNumberFormat="1" applyFont="1" applyBorder="1" applyAlignment="1" applyProtection="1">
      <alignment vertical="center"/>
    </xf>
    <xf numFmtId="178" fontId="5" fillId="2" borderId="7"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justifyLastLine="1"/>
    </xf>
    <xf numFmtId="0" fontId="5" fillId="0" borderId="34" xfId="0" applyFont="1" applyBorder="1" applyAlignment="1" applyProtection="1">
      <alignment horizontal="center" vertical="center" justifyLastLine="1"/>
    </xf>
    <xf numFmtId="0" fontId="5" fillId="0" borderId="35" xfId="0" applyFont="1" applyBorder="1" applyAlignment="1" applyProtection="1">
      <alignment horizontal="right" vertical="center" justifyLastLine="1"/>
    </xf>
    <xf numFmtId="0" fontId="5" fillId="2" borderId="35"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0" borderId="37" xfId="0" applyFont="1" applyBorder="1" applyAlignment="1" applyProtection="1">
      <alignment horizontal="center" vertical="center"/>
    </xf>
    <xf numFmtId="178" fontId="5" fillId="2" borderId="38" xfId="0" applyNumberFormat="1" applyFont="1" applyFill="1" applyBorder="1" applyAlignment="1" applyProtection="1">
      <alignment horizontal="center" vertical="center"/>
      <protection locked="0"/>
    </xf>
    <xf numFmtId="178" fontId="5" fillId="2" borderId="39" xfId="0" applyNumberFormat="1" applyFont="1" applyFill="1" applyBorder="1" applyAlignment="1" applyProtection="1">
      <alignment horizontal="center" vertical="center"/>
      <protection locked="0"/>
    </xf>
    <xf numFmtId="178" fontId="5" fillId="2" borderId="40" xfId="0" applyNumberFormat="1" applyFont="1" applyFill="1" applyBorder="1" applyAlignment="1" applyProtection="1">
      <alignment horizontal="center" vertical="center"/>
      <protection locked="0"/>
    </xf>
    <xf numFmtId="0" fontId="5" fillId="0" borderId="41" xfId="0" applyFont="1" applyBorder="1" applyAlignment="1" applyProtection="1">
      <alignment horizontal="center" vertical="center"/>
    </xf>
    <xf numFmtId="178" fontId="5" fillId="2" borderId="42" xfId="0" applyNumberFormat="1" applyFont="1" applyFill="1" applyBorder="1" applyAlignment="1" applyProtection="1">
      <alignment horizontal="center" vertical="center"/>
      <protection locked="0"/>
    </xf>
    <xf numFmtId="178" fontId="5" fillId="2" borderId="43" xfId="0" applyNumberFormat="1" applyFont="1" applyFill="1" applyBorder="1" applyAlignment="1" applyProtection="1">
      <alignment horizontal="center" vertical="center"/>
      <protection locked="0"/>
    </xf>
    <xf numFmtId="178" fontId="5" fillId="2" borderId="44" xfId="0" applyNumberFormat="1" applyFont="1" applyFill="1" applyBorder="1" applyAlignment="1" applyProtection="1">
      <alignment horizontal="center" vertical="center"/>
      <protection locked="0"/>
    </xf>
    <xf numFmtId="0" fontId="5" fillId="0" borderId="44" xfId="0" applyFont="1" applyBorder="1" applyAlignment="1" applyProtection="1">
      <alignment horizontal="center" vertical="center"/>
    </xf>
    <xf numFmtId="179" fontId="5" fillId="2" borderId="42" xfId="0" applyNumberFormat="1" applyFont="1" applyFill="1" applyBorder="1" applyAlignment="1" applyProtection="1">
      <alignment horizontal="center" vertical="center" wrapText="1"/>
      <protection locked="0"/>
    </xf>
    <xf numFmtId="179" fontId="5" fillId="2" borderId="39" xfId="0" applyNumberFormat="1" applyFont="1" applyFill="1" applyBorder="1" applyAlignment="1" applyProtection="1">
      <alignment horizontal="center" vertical="center" wrapText="1"/>
      <protection locked="0"/>
    </xf>
    <xf numFmtId="179" fontId="5" fillId="2" borderId="45" xfId="0" applyNumberFormat="1" applyFont="1" applyFill="1" applyBorder="1" applyAlignment="1" applyProtection="1">
      <alignment horizontal="center" vertical="center" wrapText="1"/>
      <protection locked="0"/>
    </xf>
    <xf numFmtId="179" fontId="5" fillId="3" borderId="46" xfId="0" applyNumberFormat="1" applyFont="1" applyFill="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xf>
    <xf numFmtId="178" fontId="5" fillId="2" borderId="45" xfId="0" applyNumberFormat="1" applyFont="1" applyFill="1" applyBorder="1" applyAlignment="1" applyProtection="1">
      <alignment horizontal="center" vertical="center"/>
      <protection locked="0"/>
    </xf>
    <xf numFmtId="179" fontId="5" fillId="3" borderId="41" xfId="0" applyNumberFormat="1" applyFont="1" applyFill="1" applyBorder="1" applyAlignment="1" applyProtection="1">
      <alignment horizontal="center" vertical="center"/>
    </xf>
    <xf numFmtId="0" fontId="5" fillId="0" borderId="47" xfId="0" applyFont="1" applyBorder="1" applyAlignment="1" applyProtection="1">
      <alignment horizontal="left" vertical="center" wrapText="1"/>
    </xf>
    <xf numFmtId="0" fontId="5" fillId="3" borderId="46" xfId="0" applyFont="1" applyFill="1" applyBorder="1" applyAlignment="1" applyProtection="1">
      <alignment horizontal="center" vertical="center"/>
    </xf>
    <xf numFmtId="178" fontId="5" fillId="2" borderId="34" xfId="0" applyNumberFormat="1" applyFont="1" applyFill="1" applyBorder="1" applyAlignment="1" applyProtection="1">
      <alignment horizontal="center" vertical="center"/>
      <protection locked="0"/>
    </xf>
    <xf numFmtId="0" fontId="19" fillId="0" borderId="48" xfId="0" applyFont="1" applyBorder="1" applyAlignment="1" applyProtection="1">
      <alignment horizontal="center" vertical="center"/>
    </xf>
    <xf numFmtId="0" fontId="19" fillId="0" borderId="8" xfId="0" applyFont="1" applyBorder="1" applyAlignment="1" applyProtection="1">
      <alignment horizontal="center" vertical="center"/>
    </xf>
    <xf numFmtId="0" fontId="22" fillId="2" borderId="23" xfId="0" applyFont="1" applyFill="1" applyBorder="1" applyAlignment="1" applyProtection="1">
      <alignment horizontal="right" vertical="center"/>
    </xf>
    <xf numFmtId="181" fontId="19" fillId="2" borderId="6" xfId="0" applyNumberFormat="1" applyFont="1" applyFill="1" applyBorder="1" applyAlignment="1" applyProtection="1">
      <alignment horizontal="right"/>
      <protection locked="0"/>
    </xf>
    <xf numFmtId="181" fontId="19" fillId="2" borderId="7" xfId="0" applyNumberFormat="1" applyFont="1" applyFill="1" applyBorder="1" applyAlignment="1" applyProtection="1">
      <alignment horizontal="right"/>
      <protection locked="0"/>
    </xf>
    <xf numFmtId="180" fontId="19" fillId="0" borderId="2" xfId="0" applyNumberFormat="1" applyFont="1" applyBorder="1" applyAlignment="1" applyProtection="1">
      <alignment horizontal="center" vertical="center"/>
    </xf>
    <xf numFmtId="0" fontId="19" fillId="0" borderId="2" xfId="0" applyFont="1" applyBorder="1" applyAlignment="1" applyProtection="1">
      <alignment horizontal="center" vertical="center"/>
    </xf>
    <xf numFmtId="0" fontId="2" fillId="0" borderId="1" xfId="0" applyFont="1" applyBorder="1" applyAlignment="1" applyProtection="1">
      <alignment horizontal="center" vertical="center"/>
    </xf>
    <xf numFmtId="0" fontId="19" fillId="0" borderId="26" xfId="0" applyFont="1" applyBorder="1" applyAlignment="1" applyProtection="1">
      <alignment vertical="center"/>
    </xf>
    <xf numFmtId="181" fontId="19" fillId="2" borderId="17" xfId="0" applyNumberFormat="1" applyFont="1" applyFill="1" applyBorder="1" applyAlignment="1" applyProtection="1">
      <alignment horizontal="right"/>
      <protection locked="0"/>
    </xf>
    <xf numFmtId="181" fontId="19" fillId="2" borderId="24" xfId="0" applyNumberFormat="1" applyFont="1" applyFill="1" applyBorder="1" applyAlignment="1" applyProtection="1">
      <alignment horizontal="right"/>
      <protection locked="0"/>
    </xf>
    <xf numFmtId="0" fontId="19" fillId="0" borderId="9" xfId="0" applyFont="1" applyBorder="1" applyAlignment="1" applyProtection="1">
      <alignment horizontal="center" vertical="center"/>
    </xf>
    <xf numFmtId="178" fontId="5" fillId="2" borderId="35" xfId="0" applyNumberFormat="1" applyFont="1" applyFill="1" applyBorder="1" applyAlignment="1" applyProtection="1">
      <alignment horizontal="center" vertical="center"/>
      <protection locked="0"/>
    </xf>
    <xf numFmtId="0" fontId="19" fillId="2" borderId="35"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center" vertical="center" wrapText="1"/>
      <protection locked="0"/>
    </xf>
    <xf numFmtId="178" fontId="5" fillId="2" borderId="49" xfId="0" applyNumberFormat="1" applyFont="1" applyFill="1" applyBorder="1" applyAlignment="1" applyProtection="1">
      <alignment horizontal="center" vertical="center"/>
      <protection locked="0"/>
    </xf>
    <xf numFmtId="178" fontId="5" fillId="2" borderId="50" xfId="0" applyNumberFormat="1" applyFont="1" applyFill="1" applyBorder="1" applyAlignment="1" applyProtection="1">
      <alignment horizontal="center" vertical="center"/>
      <protection locked="0"/>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178" fontId="5" fillId="2" borderId="53" xfId="0" applyNumberFormat="1" applyFont="1" applyFill="1" applyBorder="1" applyAlignment="1" applyProtection="1">
      <alignment horizontal="center" vertical="center"/>
      <protection locked="0"/>
    </xf>
    <xf numFmtId="0" fontId="19" fillId="0" borderId="38" xfId="0" applyFont="1" applyBorder="1" applyAlignment="1" applyProtection="1">
      <alignment horizontal="center" vertical="center"/>
    </xf>
    <xf numFmtId="0" fontId="19" fillId="0" borderId="36" xfId="0" applyFont="1" applyBorder="1" applyAlignment="1" applyProtection="1">
      <alignment horizontal="center" vertical="center"/>
    </xf>
    <xf numFmtId="0" fontId="22" fillId="2" borderId="9" xfId="0" applyFont="1" applyFill="1" applyBorder="1" applyAlignment="1" applyProtection="1">
      <alignment horizontal="right" vertical="center"/>
    </xf>
    <xf numFmtId="181" fontId="19" fillId="2" borderId="34" xfId="0" applyNumberFormat="1" applyFont="1" applyFill="1" applyBorder="1" applyAlignment="1" applyProtection="1">
      <alignment horizontal="right"/>
      <protection locked="0"/>
    </xf>
    <xf numFmtId="181" fontId="19" fillId="2" borderId="35" xfId="0" applyNumberFormat="1" applyFont="1" applyFill="1" applyBorder="1" applyAlignment="1" applyProtection="1">
      <alignment horizontal="right"/>
      <protection locked="0"/>
    </xf>
    <xf numFmtId="0" fontId="19" fillId="0" borderId="47" xfId="0" applyFont="1" applyBorder="1" applyAlignment="1" applyProtection="1">
      <alignment vertical="center"/>
    </xf>
    <xf numFmtId="181" fontId="19" fillId="2" borderId="43" xfId="0" applyNumberFormat="1" applyFont="1" applyFill="1" applyBorder="1" applyAlignment="1" applyProtection="1">
      <alignment horizontal="right"/>
      <protection locked="0"/>
    </xf>
    <xf numFmtId="181" fontId="19" fillId="2" borderId="1" xfId="0" applyNumberFormat="1" applyFont="1" applyFill="1" applyBorder="1" applyAlignment="1" applyProtection="1">
      <alignment horizontal="right"/>
      <protection locked="0"/>
    </xf>
    <xf numFmtId="178" fontId="5" fillId="2" borderId="54" xfId="0" applyNumberFormat="1" applyFont="1" applyFill="1" applyBorder="1" applyAlignment="1" applyProtection="1">
      <alignment horizontal="center" vertical="center"/>
      <protection locked="0"/>
    </xf>
    <xf numFmtId="3" fontId="5" fillId="2" borderId="55" xfId="0" applyNumberFormat="1" applyFont="1" applyFill="1" applyBorder="1" applyAlignment="1" applyProtection="1">
      <alignment horizontal="right"/>
      <protection locked="0"/>
    </xf>
    <xf numFmtId="3" fontId="5" fillId="2" borderId="56" xfId="0" applyNumberFormat="1" applyFont="1" applyFill="1" applyBorder="1" applyAlignment="1" applyProtection="1">
      <alignment horizontal="right"/>
      <protection locked="0"/>
    </xf>
    <xf numFmtId="3" fontId="5" fillId="2" borderId="39" xfId="0" applyNumberFormat="1" applyFont="1" applyFill="1" applyBorder="1" applyAlignment="1" applyProtection="1">
      <alignment horizontal="right"/>
      <protection locked="0"/>
    </xf>
    <xf numFmtId="3" fontId="5" fillId="2" borderId="39" xfId="0" applyNumberFormat="1" applyFont="1" applyFill="1" applyBorder="1" applyAlignment="1" applyProtection="1">
      <alignment horizontal="right"/>
    </xf>
    <xf numFmtId="3" fontId="5" fillId="2" borderId="40" xfId="0" applyNumberFormat="1" applyFont="1" applyFill="1" applyBorder="1" applyAlignment="1" applyProtection="1">
      <alignment horizontal="right"/>
    </xf>
    <xf numFmtId="3" fontId="5" fillId="2" borderId="40" xfId="0" applyNumberFormat="1" applyFont="1" applyFill="1" applyBorder="1" applyAlignment="1" applyProtection="1">
      <alignment horizontal="right"/>
      <protection locked="0"/>
    </xf>
    <xf numFmtId="3" fontId="5" fillId="2" borderId="57" xfId="0" applyNumberFormat="1" applyFont="1" applyFill="1" applyBorder="1" applyAlignment="1" applyProtection="1">
      <alignment horizontal="right"/>
      <protection locked="0"/>
    </xf>
    <xf numFmtId="3" fontId="5" fillId="2" borderId="58" xfId="0" applyNumberFormat="1" applyFont="1" applyFill="1" applyBorder="1" applyAlignment="1" applyProtection="1">
      <alignment horizontal="right"/>
      <protection locked="0"/>
    </xf>
    <xf numFmtId="0" fontId="5" fillId="0" borderId="55"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2" borderId="38" xfId="0" applyFont="1" applyFill="1" applyBorder="1" applyAlignment="1" applyProtection="1">
      <alignment horizontal="left" vertical="center" wrapText="1"/>
      <protection locked="0"/>
    </xf>
    <xf numFmtId="0" fontId="5" fillId="2" borderId="39" xfId="0" applyFont="1" applyFill="1" applyBorder="1" applyAlignment="1" applyProtection="1">
      <alignment horizontal="left" vertical="center" wrapText="1"/>
      <protection locked="0"/>
    </xf>
    <xf numFmtId="0" fontId="5" fillId="2" borderId="42" xfId="0" applyFont="1" applyFill="1" applyBorder="1" applyAlignment="1" applyProtection="1">
      <alignment horizontal="left" vertical="center" wrapText="1"/>
      <protection locked="0"/>
    </xf>
    <xf numFmtId="0" fontId="5" fillId="2" borderId="45"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xf>
    <xf numFmtId="0" fontId="5" fillId="2" borderId="57" xfId="0" applyFont="1" applyFill="1" applyBorder="1" applyAlignment="1" applyProtection="1">
      <alignment horizontal="left" vertical="center" wrapText="1"/>
      <protection locked="0"/>
    </xf>
    <xf numFmtId="0" fontId="5" fillId="2" borderId="56" xfId="0" applyFont="1" applyFill="1" applyBorder="1" applyAlignment="1" applyProtection="1">
      <alignment horizontal="left" vertical="center" wrapText="1"/>
      <protection locked="0"/>
    </xf>
    <xf numFmtId="0" fontId="5" fillId="2" borderId="57" xfId="0" applyFont="1" applyFill="1" applyBorder="1" applyAlignment="1" applyProtection="1">
      <alignment horizontal="center" vertical="center" wrapText="1"/>
      <protection locked="0"/>
    </xf>
    <xf numFmtId="0" fontId="5" fillId="2" borderId="56" xfId="0" applyFont="1" applyFill="1" applyBorder="1" applyAlignment="1" applyProtection="1">
      <alignment horizontal="center" vertical="center" wrapText="1"/>
      <protection locked="0"/>
    </xf>
    <xf numFmtId="0" fontId="5" fillId="2" borderId="58" xfId="0" applyFont="1" applyFill="1" applyBorder="1" applyAlignment="1" applyProtection="1">
      <alignment horizontal="left" vertical="center" wrapText="1"/>
      <protection locked="0"/>
    </xf>
    <xf numFmtId="0" fontId="19" fillId="0" borderId="47" xfId="0" applyFont="1" applyBorder="1" applyAlignment="1" applyProtection="1">
      <alignment horizontal="right" vertical="center"/>
    </xf>
    <xf numFmtId="3" fontId="5" fillId="2" borderId="9" xfId="0" applyNumberFormat="1" applyFont="1" applyFill="1" applyBorder="1" applyAlignment="1" applyProtection="1">
      <alignment horizontal="right"/>
      <protection locked="0"/>
    </xf>
    <xf numFmtId="3" fontId="5" fillId="2" borderId="34" xfId="0" applyNumberFormat="1" applyFont="1" applyFill="1" applyBorder="1" applyAlignment="1" applyProtection="1">
      <alignment horizontal="right"/>
      <protection locked="0"/>
    </xf>
    <xf numFmtId="3" fontId="5" fillId="2" borderId="43" xfId="0" applyNumberFormat="1" applyFont="1" applyFill="1" applyBorder="1" applyAlignment="1" applyProtection="1">
      <alignment horizontal="right"/>
      <protection locked="0"/>
    </xf>
    <xf numFmtId="3" fontId="5" fillId="2" borderId="44" xfId="0" applyNumberFormat="1" applyFont="1" applyFill="1" applyBorder="1" applyAlignment="1" applyProtection="1">
      <alignment horizontal="right"/>
      <protection locked="0"/>
    </xf>
    <xf numFmtId="0" fontId="5" fillId="2" borderId="43"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left" vertical="center" wrapText="1"/>
      <protection locked="0"/>
    </xf>
    <xf numFmtId="0" fontId="19" fillId="0" borderId="60" xfId="0" applyFont="1" applyBorder="1" applyAlignment="1" applyProtection="1">
      <alignment horizontal="center" vertical="center"/>
    </xf>
    <xf numFmtId="0" fontId="22" fillId="2" borderId="51" xfId="0" applyFont="1" applyFill="1" applyBorder="1" applyAlignment="1" applyProtection="1">
      <alignment horizontal="right" vertical="center"/>
    </xf>
    <xf numFmtId="181" fontId="19" fillId="2" borderId="53" xfId="0" applyNumberFormat="1" applyFont="1" applyFill="1" applyBorder="1" applyAlignment="1" applyProtection="1">
      <alignment horizontal="right"/>
      <protection locked="0"/>
    </xf>
    <xf numFmtId="181" fontId="19" fillId="2" borderId="54" xfId="0" applyNumberFormat="1" applyFont="1" applyFill="1" applyBorder="1" applyAlignment="1" applyProtection="1">
      <alignment horizontal="right"/>
      <protection locked="0"/>
    </xf>
    <xf numFmtId="0" fontId="19" fillId="2" borderId="47" xfId="0" applyFont="1" applyFill="1" applyBorder="1" applyAlignment="1" applyProtection="1">
      <alignment horizontal="center" vertical="center"/>
      <protection locked="0"/>
    </xf>
    <xf numFmtId="181" fontId="19" fillId="2" borderId="49" xfId="0" applyNumberFormat="1" applyFont="1" applyFill="1" applyBorder="1" applyAlignment="1" applyProtection="1">
      <alignment horizontal="right"/>
      <protection locked="0"/>
    </xf>
    <xf numFmtId="181" fontId="19" fillId="2" borderId="52" xfId="0" applyNumberFormat="1" applyFont="1" applyFill="1" applyBorder="1" applyAlignment="1" applyProtection="1">
      <alignment horizontal="right"/>
      <protection locked="0"/>
    </xf>
    <xf numFmtId="0" fontId="5" fillId="0" borderId="35" xfId="0" applyFont="1" applyBorder="1" applyAlignment="1" applyProtection="1">
      <alignment vertical="center" justifyLastLine="1"/>
    </xf>
    <xf numFmtId="3" fontId="5" fillId="2" borderId="51" xfId="0" applyNumberFormat="1" applyFont="1" applyFill="1" applyBorder="1" applyAlignment="1" applyProtection="1">
      <alignment horizontal="right"/>
      <protection locked="0"/>
    </xf>
    <xf numFmtId="3" fontId="5" fillId="2" borderId="53" xfId="0" applyNumberFormat="1" applyFont="1" applyFill="1" applyBorder="1" applyAlignment="1" applyProtection="1">
      <alignment horizontal="right"/>
      <protection locked="0"/>
    </xf>
    <xf numFmtId="0" fontId="5" fillId="0" borderId="61" xfId="0" applyFont="1" applyBorder="1" applyAlignment="1" applyProtection="1">
      <alignment horizontal="center" vertical="center"/>
    </xf>
    <xf numFmtId="3" fontId="5" fillId="2" borderId="49" xfId="0" applyNumberFormat="1" applyFont="1" applyFill="1" applyBorder="1" applyAlignment="1" applyProtection="1">
      <alignment horizontal="right"/>
      <protection locked="0"/>
    </xf>
    <xf numFmtId="3" fontId="5" fillId="2" borderId="50" xfId="0" applyNumberFormat="1" applyFont="1" applyFill="1" applyBorder="1" applyAlignment="1" applyProtection="1">
      <alignment horizontal="right"/>
      <protection locked="0"/>
    </xf>
    <xf numFmtId="0" fontId="5" fillId="0" borderId="62" xfId="0" applyFont="1" applyBorder="1" applyAlignment="1" applyProtection="1">
      <alignment horizontal="center" vertical="center"/>
    </xf>
    <xf numFmtId="0" fontId="5" fillId="0" borderId="50" xfId="0" applyFont="1" applyBorder="1" applyAlignment="1" applyProtection="1">
      <alignment horizontal="center" vertical="center"/>
    </xf>
    <xf numFmtId="0" fontId="19" fillId="0" borderId="40" xfId="0" applyFont="1" applyBorder="1" applyAlignment="1" applyProtection="1">
      <alignment horizontal="center" vertical="center"/>
    </xf>
    <xf numFmtId="0" fontId="22" fillId="2" borderId="55" xfId="0" applyFont="1" applyFill="1" applyBorder="1" applyAlignment="1" applyProtection="1">
      <alignment horizontal="right" vertical="center"/>
    </xf>
    <xf numFmtId="0" fontId="19" fillId="2" borderId="42" xfId="0" applyFont="1" applyFill="1" applyBorder="1" applyAlignment="1" applyProtection="1">
      <alignment horizontal="right"/>
      <protection locked="0"/>
    </xf>
    <xf numFmtId="0" fontId="19" fillId="2" borderId="39" xfId="0" applyFont="1" applyFill="1" applyBorder="1" applyAlignment="1" applyProtection="1">
      <alignment horizontal="right"/>
      <protection locked="0"/>
    </xf>
    <xf numFmtId="0" fontId="19" fillId="2" borderId="63" xfId="0" applyFont="1" applyFill="1" applyBorder="1" applyAlignment="1" applyProtection="1">
      <alignment horizontal="right"/>
      <protection locked="0"/>
    </xf>
    <xf numFmtId="0" fontId="19" fillId="2" borderId="57" xfId="0" applyFont="1" applyFill="1" applyBorder="1" applyAlignment="1" applyProtection="1">
      <alignment horizontal="right"/>
      <protection locked="0"/>
    </xf>
    <xf numFmtId="0" fontId="19" fillId="2" borderId="59" xfId="0" applyFont="1" applyFill="1" applyBorder="1" applyAlignment="1" applyProtection="1">
      <alignment horizontal="right"/>
      <protection locked="0"/>
    </xf>
    <xf numFmtId="0" fontId="5" fillId="0" borderId="64" xfId="0" applyFont="1" applyBorder="1" applyAlignment="1" applyProtection="1">
      <alignment horizontal="center" vertical="center" justifyLastLine="1"/>
    </xf>
    <xf numFmtId="182" fontId="5" fillId="2" borderId="56" xfId="0" applyNumberFormat="1" applyFont="1" applyFill="1" applyBorder="1" applyAlignment="1" applyProtection="1">
      <alignment horizontal="right" vertical="center" justifyLastLine="1"/>
      <protection locked="0"/>
    </xf>
    <xf numFmtId="182" fontId="5" fillId="2" borderId="63" xfId="0" applyNumberFormat="1" applyFont="1" applyFill="1" applyBorder="1" applyAlignment="1" applyProtection="1">
      <alignment horizontal="right" vertical="center" justifyLastLine="1"/>
      <protection locked="0"/>
    </xf>
    <xf numFmtId="182" fontId="5" fillId="2" borderId="65" xfId="0" applyNumberFormat="1" applyFont="1" applyFill="1" applyBorder="1" applyAlignment="1" applyProtection="1">
      <alignment horizontal="right" vertical="center" justifyLastLine="1"/>
      <protection locked="0"/>
    </xf>
    <xf numFmtId="0" fontId="23" fillId="2" borderId="66" xfId="0" applyFont="1" applyFill="1" applyBorder="1" applyAlignment="1" applyProtection="1">
      <alignment horizontal="right" vertical="center"/>
    </xf>
    <xf numFmtId="181" fontId="5" fillId="2" borderId="42" xfId="0" applyNumberFormat="1" applyFont="1" applyFill="1" applyBorder="1" applyAlignment="1" applyProtection="1">
      <alignment horizontal="right"/>
      <protection locked="0"/>
    </xf>
    <xf numFmtId="181" fontId="5" fillId="2" borderId="39" xfId="0" applyNumberFormat="1" applyFont="1" applyFill="1" applyBorder="1" applyAlignment="1" applyProtection="1">
      <alignment horizontal="right"/>
      <protection locked="0"/>
    </xf>
    <xf numFmtId="181" fontId="5" fillId="2" borderId="39" xfId="0" applyNumberFormat="1" applyFont="1" applyFill="1" applyBorder="1" applyAlignment="1" applyProtection="1">
      <alignment horizontal="right"/>
    </xf>
    <xf numFmtId="181" fontId="5" fillId="2" borderId="40" xfId="0" applyNumberFormat="1" applyFont="1" applyFill="1" applyBorder="1" applyAlignment="1" applyProtection="1">
      <alignment horizontal="right"/>
    </xf>
    <xf numFmtId="183" fontId="5" fillId="0" borderId="41" xfId="0" applyNumberFormat="1" applyFont="1" applyBorder="1" applyAlignment="1" applyProtection="1">
      <alignment horizontal="right"/>
    </xf>
    <xf numFmtId="181" fontId="5" fillId="2" borderId="40" xfId="0" applyNumberFormat="1" applyFont="1" applyFill="1" applyBorder="1" applyAlignment="1" applyProtection="1">
      <alignment horizontal="right"/>
      <protection locked="0"/>
    </xf>
    <xf numFmtId="181" fontId="5" fillId="0" borderId="16" xfId="0" applyNumberFormat="1" applyFont="1" applyBorder="1" applyAlignment="1" applyProtection="1">
      <alignment horizontal="center"/>
    </xf>
    <xf numFmtId="181" fontId="5" fillId="2" borderId="57" xfId="0" applyNumberFormat="1" applyFont="1" applyFill="1" applyBorder="1" applyAlignment="1" applyProtection="1">
      <alignment horizontal="right"/>
      <protection locked="0"/>
    </xf>
    <xf numFmtId="181" fontId="5" fillId="2" borderId="58" xfId="0" applyNumberFormat="1" applyFont="1" applyFill="1" applyBorder="1" applyAlignment="1" applyProtection="1">
      <alignment horizontal="right"/>
      <protection locked="0"/>
    </xf>
    <xf numFmtId="183" fontId="5" fillId="0" borderId="16" xfId="0" applyNumberFormat="1" applyFont="1" applyBorder="1" applyAlignment="1" applyProtection="1">
      <alignment horizontal="right"/>
    </xf>
    <xf numFmtId="183" fontId="5" fillId="0" borderId="44" xfId="0" applyNumberFormat="1" applyFont="1" applyBorder="1" applyAlignment="1" applyProtection="1">
      <alignment horizontal="right"/>
    </xf>
    <xf numFmtId="181" fontId="5" fillId="0" borderId="0" xfId="0" applyNumberFormat="1" applyFont="1" applyBorder="1" applyAlignment="1" applyProtection="1">
      <alignment horizontal="center"/>
    </xf>
    <xf numFmtId="0" fontId="5" fillId="2" borderId="42" xfId="0" applyFont="1" applyFill="1" applyBorder="1" applyAlignment="1" applyProtection="1">
      <alignment horizontal="right"/>
      <protection locked="0"/>
    </xf>
    <xf numFmtId="0" fontId="5" fillId="2" borderId="39" xfId="0" applyFont="1" applyFill="1" applyBorder="1" applyAlignment="1" applyProtection="1">
      <alignment horizontal="right"/>
      <protection locked="0"/>
    </xf>
    <xf numFmtId="181" fontId="5" fillId="2" borderId="45" xfId="0" applyNumberFormat="1" applyFont="1" applyFill="1" applyBorder="1" applyAlignment="1" applyProtection="1">
      <alignment horizontal="right"/>
      <protection locked="0"/>
    </xf>
    <xf numFmtId="0" fontId="19" fillId="2" borderId="35" xfId="0" applyFont="1" applyFill="1" applyBorder="1" applyAlignment="1" applyProtection="1">
      <alignment horizontal="right"/>
      <protection locked="0"/>
    </xf>
    <xf numFmtId="0" fontId="19" fillId="2" borderId="43" xfId="0" applyFont="1" applyFill="1" applyBorder="1" applyAlignment="1" applyProtection="1">
      <alignment horizontal="right"/>
      <protection locked="0"/>
    </xf>
    <xf numFmtId="0" fontId="19" fillId="2" borderId="1" xfId="0" applyFont="1" applyFill="1" applyBorder="1" applyAlignment="1" applyProtection="1">
      <alignment horizontal="right"/>
      <protection locked="0"/>
    </xf>
    <xf numFmtId="182" fontId="5" fillId="2" borderId="34" xfId="0" applyNumberFormat="1" applyFont="1" applyFill="1" applyBorder="1" applyAlignment="1" applyProtection="1">
      <alignment horizontal="right" vertical="center" justifyLastLine="1"/>
      <protection locked="0"/>
    </xf>
    <xf numFmtId="182" fontId="5" fillId="2" borderId="35" xfId="0" applyNumberFormat="1" applyFont="1" applyFill="1" applyBorder="1" applyAlignment="1" applyProtection="1">
      <alignment horizontal="right" vertical="center" justifyLastLine="1"/>
      <protection locked="0"/>
    </xf>
    <xf numFmtId="182" fontId="5" fillId="2" borderId="36" xfId="0" applyNumberFormat="1" applyFont="1" applyFill="1" applyBorder="1" applyAlignment="1" applyProtection="1">
      <alignment horizontal="right" vertical="center" justifyLastLine="1"/>
      <protection locked="0"/>
    </xf>
    <xf numFmtId="181" fontId="5" fillId="2" borderId="43" xfId="0" applyNumberFormat="1" applyFont="1" applyFill="1" applyBorder="1" applyAlignment="1" applyProtection="1">
      <alignment horizontal="right"/>
      <protection locked="0"/>
    </xf>
    <xf numFmtId="181" fontId="5" fillId="2" borderId="44" xfId="0" applyNumberFormat="1" applyFont="1" applyFill="1" applyBorder="1" applyAlignment="1" applyProtection="1">
      <alignment horizontal="right"/>
      <protection locked="0"/>
    </xf>
    <xf numFmtId="0" fontId="19" fillId="2" borderId="54" xfId="0" applyFont="1" applyFill="1" applyBorder="1" applyAlignment="1" applyProtection="1">
      <alignment horizontal="right"/>
      <protection locked="0"/>
    </xf>
    <xf numFmtId="180" fontId="19" fillId="0" borderId="67" xfId="0" applyNumberFormat="1" applyFont="1" applyBorder="1" applyAlignment="1" applyProtection="1">
      <alignment horizontal="center" vertical="center"/>
    </xf>
    <xf numFmtId="0" fontId="19" fillId="2" borderId="49" xfId="0" applyFont="1" applyFill="1" applyBorder="1" applyAlignment="1" applyProtection="1">
      <alignment horizontal="right"/>
      <protection locked="0"/>
    </xf>
    <xf numFmtId="0" fontId="19" fillId="2" borderId="52" xfId="0" applyFont="1" applyFill="1" applyBorder="1" applyAlignment="1" applyProtection="1">
      <alignment horizontal="right"/>
      <protection locked="0"/>
    </xf>
    <xf numFmtId="0" fontId="21" fillId="0" borderId="1" xfId="0" applyFont="1" applyBorder="1" applyAlignment="1" applyProtection="1">
      <alignment horizontal="center" vertical="center"/>
    </xf>
    <xf numFmtId="0" fontId="22" fillId="3" borderId="55" xfId="0" applyFont="1" applyFill="1" applyBorder="1" applyAlignment="1" applyProtection="1">
      <alignment horizontal="right" vertical="center"/>
    </xf>
    <xf numFmtId="183" fontId="19" fillId="3" borderId="42" xfId="0" applyNumberFormat="1" applyFont="1" applyFill="1" applyBorder="1" applyAlignment="1" applyProtection="1">
      <alignment horizontal="right"/>
    </xf>
    <xf numFmtId="183" fontId="19" fillId="3" borderId="39" xfId="0" applyNumberFormat="1" applyFont="1" applyFill="1" applyBorder="1" applyAlignment="1" applyProtection="1">
      <alignment horizontal="right"/>
    </xf>
    <xf numFmtId="183" fontId="19" fillId="0" borderId="64" xfId="0" applyNumberFormat="1" applyFont="1" applyBorder="1" applyAlignment="1" applyProtection="1">
      <alignment horizontal="right"/>
    </xf>
    <xf numFmtId="183" fontId="19" fillId="3" borderId="57" xfId="0" applyNumberFormat="1" applyFont="1" applyFill="1" applyBorder="1" applyAlignment="1" applyProtection="1">
      <alignment horizontal="right"/>
    </xf>
    <xf numFmtId="183" fontId="19" fillId="3" borderId="59" xfId="0" applyNumberFormat="1" applyFont="1" applyFill="1" applyBorder="1" applyAlignment="1" applyProtection="1">
      <alignment horizontal="right"/>
    </xf>
    <xf numFmtId="183" fontId="19" fillId="3" borderId="64" xfId="0" applyNumberFormat="1" applyFont="1" applyFill="1" applyBorder="1" applyAlignment="1" applyProtection="1">
      <alignment horizontal="right"/>
    </xf>
    <xf numFmtId="0" fontId="21" fillId="2" borderId="1" xfId="0" applyFont="1" applyFill="1" applyBorder="1" applyAlignment="1" applyProtection="1">
      <alignment horizontal="left" vertical="center" shrinkToFit="1"/>
      <protection locked="0"/>
    </xf>
    <xf numFmtId="0" fontId="20" fillId="0" borderId="0"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2" borderId="55" xfId="0" applyFont="1" applyFill="1" applyBorder="1" applyAlignment="1" applyProtection="1">
      <alignment horizontal="left" vertical="center" wrapText="1"/>
      <protection locked="0"/>
    </xf>
    <xf numFmtId="0" fontId="5" fillId="2" borderId="63" xfId="0" applyFont="1" applyFill="1" applyBorder="1" applyAlignment="1" applyProtection="1">
      <alignment horizontal="left" vertical="center" wrapText="1"/>
      <protection locked="0"/>
    </xf>
    <xf numFmtId="0" fontId="22" fillId="3" borderId="9" xfId="0" applyFont="1" applyFill="1" applyBorder="1" applyAlignment="1" applyProtection="1">
      <alignment horizontal="right" vertical="center"/>
    </xf>
    <xf numFmtId="183" fontId="19" fillId="0" borderId="2" xfId="0" applyNumberFormat="1" applyFont="1" applyBorder="1" applyAlignment="1" applyProtection="1">
      <alignment horizontal="right"/>
    </xf>
    <xf numFmtId="0" fontId="19" fillId="2" borderId="47" xfId="0" applyFont="1" applyFill="1" applyBorder="1" applyAlignment="1" applyProtection="1">
      <alignment horizontal="center" vertical="center"/>
    </xf>
    <xf numFmtId="183" fontId="19" fillId="3" borderId="43" xfId="0" applyNumberFormat="1" applyFont="1" applyFill="1" applyBorder="1" applyAlignment="1" applyProtection="1">
      <alignment horizontal="right"/>
    </xf>
    <xf numFmtId="183" fontId="19" fillId="3" borderId="1" xfId="0" applyNumberFormat="1" applyFont="1" applyFill="1" applyBorder="1" applyAlignment="1" applyProtection="1">
      <alignment horizontal="right"/>
    </xf>
    <xf numFmtId="183" fontId="19" fillId="3" borderId="2" xfId="0" applyNumberFormat="1" applyFont="1" applyFill="1" applyBorder="1" applyAlignment="1" applyProtection="1">
      <alignment horizontal="right"/>
    </xf>
    <xf numFmtId="0" fontId="15" fillId="0" borderId="9" xfId="0" applyFont="1" applyBorder="1" applyAlignment="1" applyProtection="1">
      <alignment horizontal="center" vertical="center" justifyLastLine="1"/>
    </xf>
    <xf numFmtId="0" fontId="5" fillId="0" borderId="2" xfId="0" applyFont="1" applyBorder="1" applyAlignment="1" applyProtection="1">
      <alignment horizontal="center" vertical="center"/>
    </xf>
    <xf numFmtId="0" fontId="5" fillId="2" borderId="9"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184" fontId="5" fillId="0" borderId="0" xfId="0" applyNumberFormat="1" applyFont="1" applyAlignment="1" applyProtection="1">
      <alignment horizontal="right"/>
    </xf>
    <xf numFmtId="183" fontId="5" fillId="3" borderId="46" xfId="0" applyNumberFormat="1" applyFont="1" applyFill="1" applyBorder="1" applyAlignment="1" applyProtection="1">
      <alignment horizontal="right"/>
    </xf>
    <xf numFmtId="181" fontId="5" fillId="3" borderId="0" xfId="0" applyNumberFormat="1" applyFont="1" applyFill="1" applyBorder="1" applyAlignment="1" applyProtection="1">
      <alignment horizontal="right"/>
    </xf>
    <xf numFmtId="179" fontId="5" fillId="3" borderId="61" xfId="0" applyNumberFormat="1" applyFont="1" applyFill="1" applyBorder="1" applyAlignment="1" applyProtection="1">
      <alignment horizontal="center" vertical="center"/>
    </xf>
    <xf numFmtId="0" fontId="5" fillId="2" borderId="49" xfId="0" applyFont="1" applyFill="1" applyBorder="1" applyAlignment="1" applyProtection="1">
      <alignment horizontal="left" vertical="center" wrapText="1"/>
      <protection locked="0"/>
    </xf>
    <xf numFmtId="0" fontId="5" fillId="2" borderId="53" xfId="0" applyFont="1" applyFill="1" applyBorder="1" applyAlignment="1" applyProtection="1">
      <alignment horizontal="left" vertical="center" wrapText="1"/>
      <protection locked="0"/>
    </xf>
    <xf numFmtId="0" fontId="5" fillId="2" borderId="49"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left" vertical="center" wrapText="1"/>
      <protection locked="0"/>
    </xf>
    <xf numFmtId="183" fontId="5" fillId="0" borderId="68" xfId="0" applyNumberFormat="1" applyFont="1" applyBorder="1" applyAlignment="1" applyProtection="1">
      <alignment horizontal="right"/>
    </xf>
    <xf numFmtId="181" fontId="5" fillId="2" borderId="49" xfId="0" applyNumberFormat="1" applyFont="1" applyFill="1" applyBorder="1" applyAlignment="1" applyProtection="1">
      <alignment horizontal="right"/>
      <protection locked="0"/>
    </xf>
    <xf numFmtId="181" fontId="5" fillId="2" borderId="50" xfId="0" applyNumberFormat="1" applyFont="1" applyFill="1" applyBorder="1" applyAlignment="1" applyProtection="1">
      <alignment horizontal="right"/>
      <protection locked="0"/>
    </xf>
    <xf numFmtId="183" fontId="5" fillId="0" borderId="69" xfId="0" applyNumberFormat="1" applyFont="1" applyBorder="1" applyAlignment="1" applyProtection="1">
      <alignment horizontal="right"/>
    </xf>
    <xf numFmtId="183" fontId="5" fillId="0" borderId="70" xfId="0" applyNumberFormat="1" applyFont="1" applyBorder="1" applyAlignment="1" applyProtection="1">
      <alignment horizontal="right"/>
    </xf>
    <xf numFmtId="0" fontId="23" fillId="2" borderId="71" xfId="0" applyFont="1" applyFill="1" applyBorder="1" applyAlignment="1" applyProtection="1">
      <alignment horizontal="right" vertical="center"/>
    </xf>
    <xf numFmtId="181" fontId="5" fillId="2" borderId="72" xfId="0" applyNumberFormat="1" applyFont="1" applyFill="1" applyBorder="1" applyAlignment="1" applyProtection="1">
      <alignment horizontal="right"/>
      <protection locked="0"/>
    </xf>
    <xf numFmtId="181" fontId="5" fillId="2" borderId="56" xfId="0" applyNumberFormat="1" applyFont="1" applyFill="1" applyBorder="1" applyAlignment="1" applyProtection="1">
      <alignment horizontal="right"/>
      <protection locked="0"/>
    </xf>
    <xf numFmtId="183" fontId="5" fillId="3" borderId="73" xfId="0" applyNumberFormat="1" applyFont="1" applyFill="1" applyBorder="1" applyAlignment="1" applyProtection="1">
      <alignment horizontal="right"/>
    </xf>
    <xf numFmtId="0" fontId="5" fillId="3" borderId="0" xfId="0" applyFont="1" applyFill="1" applyBorder="1" applyAlignment="1" applyProtection="1">
      <alignment horizontal="center"/>
    </xf>
    <xf numFmtId="181" fontId="5" fillId="2" borderId="63" xfId="0" applyNumberFormat="1" applyFont="1" applyFill="1" applyBorder="1" applyAlignment="1" applyProtection="1">
      <alignment horizontal="right"/>
      <protection locked="0"/>
    </xf>
    <xf numFmtId="181" fontId="5" fillId="3" borderId="16" xfId="0" applyNumberFormat="1" applyFont="1" applyFill="1" applyBorder="1" applyAlignment="1" applyProtection="1">
      <alignment horizontal="center"/>
    </xf>
    <xf numFmtId="183" fontId="5" fillId="3" borderId="0" xfId="0" applyNumberFormat="1" applyFont="1" applyFill="1" applyBorder="1" applyAlignment="1" applyProtection="1">
      <alignment horizontal="right"/>
    </xf>
    <xf numFmtId="183" fontId="5" fillId="2" borderId="42" xfId="0" applyNumberFormat="1" applyFont="1" applyFill="1" applyBorder="1" applyAlignment="1" applyProtection="1">
      <alignment horizontal="right"/>
      <protection locked="0"/>
    </xf>
    <xf numFmtId="183" fontId="5" fillId="2" borderId="63" xfId="0" applyNumberFormat="1" applyFont="1" applyFill="1" applyBorder="1" applyAlignment="1" applyProtection="1">
      <alignment horizontal="right"/>
      <protection locked="0"/>
    </xf>
    <xf numFmtId="181" fontId="5" fillId="3" borderId="16" xfId="0" applyNumberFormat="1" applyFont="1" applyFill="1" applyBorder="1" applyAlignment="1" applyProtection="1">
      <alignment horizontal="right"/>
    </xf>
    <xf numFmtId="0" fontId="21" fillId="0" borderId="1" xfId="0" applyFont="1" applyBorder="1" applyAlignment="1" applyProtection="1">
      <alignment horizontal="center" vertical="center" justifyLastLine="1"/>
    </xf>
    <xf numFmtId="181" fontId="5" fillId="2" borderId="39" xfId="0" applyNumberFormat="1" applyFont="1" applyFill="1" applyBorder="1" applyAlignment="1" applyProtection="1">
      <alignment horizontal="left" vertical="center" wrapText="1"/>
      <protection locked="0"/>
    </xf>
    <xf numFmtId="181" fontId="5" fillId="2" borderId="39" xfId="0" applyNumberFormat="1" applyFont="1" applyFill="1" applyBorder="1" applyAlignment="1" applyProtection="1">
      <alignment horizontal="left" vertical="center" wrapText="1"/>
    </xf>
    <xf numFmtId="181" fontId="5" fillId="2" borderId="40" xfId="0" applyNumberFormat="1" applyFont="1" applyFill="1" applyBorder="1" applyAlignment="1" applyProtection="1">
      <alignment horizontal="left" vertical="center" wrapText="1"/>
    </xf>
    <xf numFmtId="0" fontId="5" fillId="0" borderId="74" xfId="0"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181" fontId="5" fillId="2" borderId="40" xfId="0" applyNumberFormat="1" applyFont="1" applyFill="1" applyBorder="1" applyAlignment="1" applyProtection="1">
      <alignment horizontal="left" vertical="center" wrapText="1"/>
      <protection locked="0"/>
    </xf>
    <xf numFmtId="181" fontId="5" fillId="0" borderId="9" xfId="0" applyNumberFormat="1" applyFont="1" applyBorder="1" applyAlignment="1" applyProtection="1">
      <alignment horizontal="center"/>
    </xf>
    <xf numFmtId="181" fontId="5" fillId="2" borderId="57" xfId="0" applyNumberFormat="1" applyFont="1" applyFill="1" applyBorder="1" applyAlignment="1" applyProtection="1">
      <alignment horizontal="left" vertical="center" wrapText="1"/>
      <protection locked="0"/>
    </xf>
    <xf numFmtId="181" fontId="5" fillId="2" borderId="59" xfId="0" applyNumberFormat="1" applyFont="1" applyFill="1" applyBorder="1" applyAlignment="1" applyProtection="1">
      <alignment horizontal="left" vertical="center" wrapText="1"/>
      <protection locked="0"/>
    </xf>
    <xf numFmtId="181" fontId="5" fillId="3" borderId="75" xfId="0" applyNumberFormat="1" applyFont="1" applyFill="1" applyBorder="1" applyAlignment="1" applyProtection="1">
      <alignment horizontal="center" vertical="center" wrapText="1"/>
    </xf>
    <xf numFmtId="181" fontId="5" fillId="3" borderId="76"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181" fontId="5" fillId="2" borderId="0" xfId="0" applyNumberFormat="1" applyFont="1" applyFill="1" applyBorder="1" applyAlignment="1" applyProtection="1">
      <alignment horizontal="right"/>
      <protection locked="0"/>
    </xf>
    <xf numFmtId="181" fontId="5" fillId="2" borderId="34" xfId="0" applyNumberFormat="1" applyFont="1" applyFill="1" applyBorder="1" applyAlignment="1" applyProtection="1">
      <alignment horizontal="right"/>
      <protection locked="0"/>
    </xf>
    <xf numFmtId="183" fontId="5" fillId="3" borderId="41" xfId="0" applyNumberFormat="1" applyFont="1" applyFill="1" applyBorder="1" applyAlignment="1" applyProtection="1">
      <alignment horizontal="right"/>
    </xf>
    <xf numFmtId="181" fontId="5" fillId="2" borderId="35" xfId="0" applyNumberFormat="1" applyFont="1" applyFill="1" applyBorder="1" applyAlignment="1" applyProtection="1">
      <alignment horizontal="right"/>
      <protection locked="0"/>
    </xf>
    <xf numFmtId="183" fontId="5" fillId="2" borderId="35" xfId="0" applyNumberFormat="1" applyFont="1" applyFill="1" applyBorder="1" applyAlignment="1" applyProtection="1">
      <alignment horizontal="right"/>
      <protection locked="0"/>
    </xf>
    <xf numFmtId="0" fontId="19" fillId="0" borderId="77" xfId="0" applyFont="1" applyBorder="1" applyAlignment="1" applyProtection="1">
      <alignment horizontal="center" vertical="center"/>
    </xf>
    <xf numFmtId="0" fontId="19" fillId="0" borderId="78" xfId="0" applyFont="1" applyBorder="1" applyAlignment="1" applyProtection="1">
      <alignment horizontal="center" vertical="center"/>
    </xf>
    <xf numFmtId="0" fontId="22" fillId="3" borderId="79" xfId="0" applyFont="1" applyFill="1" applyBorder="1" applyAlignment="1" applyProtection="1">
      <alignment horizontal="right" vertical="center"/>
    </xf>
    <xf numFmtId="183" fontId="19" fillId="3" borderId="80" xfId="0" applyNumberFormat="1" applyFont="1" applyFill="1" applyBorder="1" applyAlignment="1" applyProtection="1">
      <alignment horizontal="right"/>
    </xf>
    <xf numFmtId="183" fontId="19" fillId="3" borderId="81" xfId="0" applyNumberFormat="1" applyFont="1" applyFill="1" applyBorder="1" applyAlignment="1" applyProtection="1">
      <alignment horizontal="right"/>
    </xf>
    <xf numFmtId="183" fontId="19" fillId="0" borderId="82" xfId="0" applyNumberFormat="1" applyFont="1" applyBorder="1" applyAlignment="1" applyProtection="1">
      <alignment horizontal="right"/>
    </xf>
    <xf numFmtId="0" fontId="19" fillId="0" borderId="83" xfId="0" applyFont="1" applyBorder="1" applyAlignment="1" applyProtection="1">
      <alignment vertical="center"/>
    </xf>
    <xf numFmtId="183" fontId="19" fillId="3" borderId="84" xfId="0" applyNumberFormat="1" applyFont="1" applyFill="1" applyBorder="1" applyAlignment="1" applyProtection="1">
      <alignment horizontal="right"/>
    </xf>
    <xf numFmtId="183" fontId="19" fillId="3" borderId="85" xfId="0" applyNumberFormat="1" applyFont="1" applyFill="1" applyBorder="1" applyAlignment="1" applyProtection="1">
      <alignment horizontal="right"/>
    </xf>
    <xf numFmtId="183" fontId="19" fillId="3" borderId="82" xfId="0" applyNumberFormat="1" applyFont="1" applyFill="1" applyBorder="1" applyAlignment="1" applyProtection="1">
      <alignment horizontal="right"/>
    </xf>
    <xf numFmtId="0" fontId="5" fillId="0" borderId="67" xfId="0" applyFont="1" applyBorder="1" applyAlignment="1" applyProtection="1">
      <alignment horizontal="center" vertical="center" justifyLastLine="1"/>
    </xf>
    <xf numFmtId="182" fontId="5" fillId="2" borderId="53" xfId="0" applyNumberFormat="1" applyFont="1" applyFill="1" applyBorder="1" applyAlignment="1" applyProtection="1">
      <alignment horizontal="right" vertical="center" justifyLastLine="1"/>
      <protection locked="0"/>
    </xf>
    <xf numFmtId="182" fontId="5" fillId="2" borderId="54" xfId="0" applyNumberFormat="1" applyFont="1" applyFill="1" applyBorder="1" applyAlignment="1" applyProtection="1">
      <alignment horizontal="right" vertical="center" justifyLastLine="1"/>
      <protection locked="0"/>
    </xf>
    <xf numFmtId="182" fontId="5" fillId="2" borderId="60" xfId="0" applyNumberFormat="1" applyFont="1" applyFill="1" applyBorder="1" applyAlignment="1" applyProtection="1">
      <alignment horizontal="right" vertical="center" justifyLastLine="1"/>
      <protection locked="0"/>
    </xf>
    <xf numFmtId="0" fontId="5" fillId="0" borderId="86" xfId="0" applyFont="1" applyBorder="1" applyAlignment="1" applyProtection="1">
      <alignment horizontal="center" vertical="center" wrapText="1"/>
    </xf>
    <xf numFmtId="181" fontId="5" fillId="2" borderId="43" xfId="0" applyNumberFormat="1" applyFont="1" applyFill="1" applyBorder="1" applyAlignment="1" applyProtection="1">
      <alignment horizontal="left" vertical="center" wrapText="1"/>
      <protection locked="0"/>
    </xf>
    <xf numFmtId="181" fontId="5" fillId="2" borderId="1" xfId="0" applyNumberFormat="1" applyFont="1" applyFill="1" applyBorder="1" applyAlignment="1" applyProtection="1">
      <alignment horizontal="left" vertical="center" wrapText="1"/>
      <protection locked="0"/>
    </xf>
    <xf numFmtId="181" fontId="5" fillId="3" borderId="87" xfId="0" applyNumberFormat="1" applyFont="1" applyFill="1" applyBorder="1" applyAlignment="1" applyProtection="1">
      <alignment horizontal="center" vertical="center" wrapText="1"/>
    </xf>
    <xf numFmtId="181" fontId="5" fillId="3" borderId="88" xfId="0" applyNumberFormat="1" applyFont="1" applyFill="1" applyBorder="1" applyAlignment="1" applyProtection="1">
      <alignment horizontal="center" vertical="center" wrapText="1"/>
    </xf>
    <xf numFmtId="0" fontId="19" fillId="0" borderId="11" xfId="0" applyFont="1" applyBorder="1" applyAlignment="1" applyProtection="1">
      <alignment horizontal="center" vertical="center"/>
    </xf>
    <xf numFmtId="0" fontId="19" fillId="0" borderId="13" xfId="0" applyFont="1" applyBorder="1" applyAlignment="1" applyProtection="1">
      <alignment horizontal="center" vertical="center"/>
    </xf>
    <xf numFmtId="181" fontId="19" fillId="2" borderId="15" xfId="0" applyNumberFormat="1" applyFont="1" applyFill="1" applyBorder="1" applyAlignment="1" applyProtection="1">
      <alignment horizontal="right"/>
      <protection locked="0"/>
    </xf>
    <xf numFmtId="181" fontId="19" fillId="2" borderId="12" xfId="0" applyNumberFormat="1" applyFont="1" applyFill="1" applyBorder="1" applyAlignment="1" applyProtection="1">
      <alignment horizontal="right"/>
      <protection locked="0"/>
    </xf>
    <xf numFmtId="0" fontId="19" fillId="0" borderId="5" xfId="0" applyFont="1" applyBorder="1" applyAlignment="1" applyProtection="1">
      <alignment horizontal="center" vertical="center"/>
    </xf>
    <xf numFmtId="182" fontId="5" fillId="2" borderId="56" xfId="0" applyNumberFormat="1" applyFont="1" applyFill="1" applyBorder="1" applyAlignment="1" applyProtection="1">
      <alignment horizontal="center" vertical="center" justifyLastLine="1"/>
      <protection locked="0"/>
    </xf>
    <xf numFmtId="182" fontId="5" fillId="2" borderId="63" xfId="0" applyNumberFormat="1" applyFont="1" applyFill="1" applyBorder="1" applyAlignment="1" applyProtection="1">
      <alignment horizontal="center" vertical="center" justifyLastLine="1"/>
      <protection locked="0"/>
    </xf>
    <xf numFmtId="182" fontId="5" fillId="2" borderId="65" xfId="0" applyNumberFormat="1" applyFont="1" applyFill="1" applyBorder="1" applyAlignment="1" applyProtection="1">
      <alignment horizontal="center" vertical="center" justifyLastLine="1"/>
      <protection locked="0"/>
    </xf>
    <xf numFmtId="0" fontId="20" fillId="0" borderId="0" xfId="0" applyFont="1" applyAlignment="1" applyProtection="1">
      <alignment horizontal="center" vertical="center"/>
    </xf>
    <xf numFmtId="0" fontId="5" fillId="0" borderId="89" xfId="0" applyFont="1" applyBorder="1" applyAlignment="1" applyProtection="1">
      <alignment horizontal="center" vertical="center"/>
    </xf>
    <xf numFmtId="0" fontId="23" fillId="2" borderId="90" xfId="0" applyFont="1" applyFill="1" applyBorder="1" applyAlignment="1" applyProtection="1">
      <alignment horizontal="right" vertical="center"/>
    </xf>
    <xf numFmtId="181" fontId="5" fillId="2" borderId="80" xfId="0" applyNumberFormat="1" applyFont="1" applyFill="1" applyBorder="1" applyAlignment="1" applyProtection="1">
      <alignment horizontal="right"/>
      <protection locked="0"/>
    </xf>
    <xf numFmtId="181" fontId="5" fillId="2" borderId="81" xfId="0" applyNumberFormat="1" applyFont="1" applyFill="1" applyBorder="1" applyAlignment="1" applyProtection="1">
      <alignment horizontal="right"/>
      <protection locked="0"/>
    </xf>
    <xf numFmtId="181" fontId="5" fillId="2" borderId="91" xfId="0" applyNumberFormat="1" applyFont="1" applyFill="1" applyBorder="1" applyAlignment="1" applyProtection="1">
      <alignment horizontal="right"/>
      <protection locked="0"/>
    </xf>
    <xf numFmtId="183" fontId="5" fillId="3" borderId="92" xfId="0" applyNumberFormat="1" applyFont="1" applyFill="1" applyBorder="1" applyAlignment="1" applyProtection="1">
      <alignment horizontal="right"/>
    </xf>
    <xf numFmtId="181" fontId="19" fillId="2" borderId="42" xfId="0" applyNumberFormat="1" applyFont="1" applyFill="1" applyBorder="1" applyAlignment="1" applyProtection="1">
      <alignment horizontal="right"/>
      <protection locked="0"/>
    </xf>
    <xf numFmtId="181" fontId="19" fillId="2" borderId="39" xfId="0" applyNumberFormat="1" applyFont="1" applyFill="1" applyBorder="1" applyAlignment="1" applyProtection="1">
      <alignment horizontal="right"/>
      <protection locked="0"/>
    </xf>
    <xf numFmtId="182" fontId="5" fillId="2" borderId="34" xfId="0" applyNumberFormat="1" applyFont="1" applyFill="1" applyBorder="1" applyAlignment="1" applyProtection="1">
      <alignment horizontal="center" vertical="center" justifyLastLine="1"/>
      <protection locked="0"/>
    </xf>
    <xf numFmtId="182" fontId="5" fillId="2" borderId="35" xfId="0" applyNumberFormat="1" applyFont="1" applyFill="1" applyBorder="1" applyAlignment="1" applyProtection="1">
      <alignment horizontal="center" vertical="center" justifyLastLine="1"/>
      <protection locked="0"/>
    </xf>
    <xf numFmtId="182" fontId="5" fillId="2" borderId="36" xfId="0" applyNumberFormat="1" applyFont="1" applyFill="1" applyBorder="1" applyAlignment="1" applyProtection="1">
      <alignment horizontal="center" vertical="center" justifyLastLine="1"/>
      <protection locked="0"/>
    </xf>
    <xf numFmtId="0" fontId="5" fillId="2" borderId="80" xfId="0" applyFont="1" applyFill="1" applyBorder="1" applyAlignment="1" applyProtection="1">
      <alignment horizontal="left" vertical="center" wrapText="1"/>
      <protection locked="0"/>
    </xf>
    <xf numFmtId="0" fontId="5" fillId="2" borderId="81" xfId="0" applyFont="1" applyFill="1" applyBorder="1" applyAlignment="1" applyProtection="1">
      <alignment horizontal="left" vertical="center" wrapText="1"/>
      <protection locked="0"/>
    </xf>
    <xf numFmtId="181" fontId="5" fillId="2" borderId="81" xfId="0" applyNumberFormat="1" applyFont="1" applyFill="1" applyBorder="1" applyAlignment="1" applyProtection="1">
      <alignment horizontal="left" vertical="center" wrapText="1"/>
      <protection locked="0"/>
    </xf>
    <xf numFmtId="181" fontId="5" fillId="2" borderId="81" xfId="0" applyNumberFormat="1" applyFont="1" applyFill="1" applyBorder="1" applyAlignment="1" applyProtection="1">
      <alignment horizontal="left" vertical="center" wrapText="1"/>
    </xf>
    <xf numFmtId="181" fontId="5" fillId="2" borderId="78" xfId="0" applyNumberFormat="1" applyFont="1" applyFill="1" applyBorder="1" applyAlignment="1" applyProtection="1">
      <alignment horizontal="left" vertical="center" wrapText="1"/>
    </xf>
    <xf numFmtId="0" fontId="5" fillId="0" borderId="93" xfId="0" applyFont="1" applyBorder="1" applyAlignment="1" applyProtection="1">
      <alignment horizontal="center" vertical="center" wrapText="1"/>
    </xf>
    <xf numFmtId="0" fontId="21" fillId="0" borderId="0" xfId="0" applyFont="1" applyBorder="1" applyAlignment="1" applyProtection="1">
      <alignment vertical="center" justifyLastLine="1"/>
    </xf>
    <xf numFmtId="181" fontId="5" fillId="2" borderId="78" xfId="0" applyNumberFormat="1" applyFont="1" applyFill="1" applyBorder="1" applyAlignment="1" applyProtection="1">
      <alignment horizontal="left" vertical="center" wrapText="1"/>
      <protection locked="0"/>
    </xf>
    <xf numFmtId="181" fontId="5" fillId="2" borderId="84" xfId="0" applyNumberFormat="1" applyFont="1" applyFill="1" applyBorder="1" applyAlignment="1" applyProtection="1">
      <alignment horizontal="left" vertical="center" wrapText="1"/>
      <protection locked="0"/>
    </xf>
    <xf numFmtId="181" fontId="5" fillId="2" borderId="85" xfId="0" applyNumberFormat="1" applyFont="1" applyFill="1" applyBorder="1" applyAlignment="1" applyProtection="1">
      <alignment horizontal="left" vertical="center" wrapText="1"/>
      <protection locked="0"/>
    </xf>
    <xf numFmtId="181" fontId="5" fillId="3" borderId="94" xfId="0" applyNumberFormat="1" applyFont="1" applyFill="1" applyBorder="1" applyAlignment="1" applyProtection="1">
      <alignment horizontal="center" vertical="center" wrapText="1"/>
    </xf>
    <xf numFmtId="181" fontId="5" fillId="3" borderId="95" xfId="0" applyNumberFormat="1" applyFont="1" applyFill="1" applyBorder="1" applyAlignment="1" applyProtection="1">
      <alignment horizontal="center" vertical="center" wrapText="1"/>
    </xf>
    <xf numFmtId="0" fontId="5" fillId="0" borderId="96" xfId="0" applyFont="1" applyBorder="1" applyAlignment="1" applyProtection="1">
      <alignment vertical="center"/>
    </xf>
    <xf numFmtId="0" fontId="23" fillId="0" borderId="96" xfId="0" applyFont="1" applyBorder="1" applyAlignment="1" applyProtection="1">
      <alignment vertical="center"/>
    </xf>
    <xf numFmtId="181" fontId="5" fillId="0" borderId="96" xfId="0" applyNumberFormat="1" applyFont="1" applyBorder="1" applyAlignment="1" applyProtection="1"/>
    <xf numFmtId="181" fontId="5" fillId="0" borderId="0" xfId="0" applyNumberFormat="1" applyFont="1" applyBorder="1" applyAlignment="1" applyProtection="1"/>
    <xf numFmtId="0" fontId="5" fillId="0" borderId="79" xfId="0" applyFont="1" applyBorder="1" applyAlignment="1" applyProtection="1">
      <alignment horizontal="center" vertical="center"/>
    </xf>
    <xf numFmtId="0" fontId="5" fillId="0" borderId="85" xfId="0" applyFont="1" applyBorder="1" applyAlignment="1" applyProtection="1">
      <alignment horizontal="center" vertical="center"/>
    </xf>
    <xf numFmtId="0" fontId="23" fillId="2" borderId="97" xfId="0" applyFont="1" applyFill="1" applyBorder="1" applyAlignment="1" applyProtection="1">
      <alignment horizontal="right" vertical="center"/>
    </xf>
    <xf numFmtId="181" fontId="5" fillId="2" borderId="3" xfId="0" applyNumberFormat="1" applyFont="1" applyFill="1" applyBorder="1" applyAlignment="1" applyProtection="1">
      <alignment horizontal="right"/>
      <protection locked="0"/>
    </xf>
    <xf numFmtId="181" fontId="5" fillId="2" borderId="98" xfId="0" applyNumberFormat="1" applyFont="1" applyFill="1" applyBorder="1" applyAlignment="1" applyProtection="1">
      <alignment horizontal="right"/>
      <protection locked="0"/>
    </xf>
    <xf numFmtId="183" fontId="5" fillId="3" borderId="68" xfId="0" applyNumberFormat="1" applyFont="1" applyFill="1" applyBorder="1" applyAlignment="1" applyProtection="1">
      <alignment horizontal="right"/>
    </xf>
    <xf numFmtId="181" fontId="5" fillId="2" borderId="99" xfId="0" applyNumberFormat="1" applyFont="1" applyFill="1" applyBorder="1" applyAlignment="1" applyProtection="1">
      <alignment horizontal="right"/>
      <protection locked="0"/>
    </xf>
    <xf numFmtId="181" fontId="5" fillId="2" borderId="84" xfId="0" applyNumberFormat="1" applyFont="1" applyFill="1" applyBorder="1" applyAlignment="1" applyProtection="1">
      <alignment horizontal="right"/>
      <protection locked="0"/>
    </xf>
    <xf numFmtId="183" fontId="5" fillId="2" borderId="80" xfId="0" applyNumberFormat="1" applyFont="1" applyFill="1" applyBorder="1" applyAlignment="1" applyProtection="1">
      <alignment horizontal="right"/>
      <protection locked="0"/>
    </xf>
    <xf numFmtId="183" fontId="5" fillId="2" borderId="99" xfId="0" applyNumberFormat="1" applyFont="1" applyFill="1" applyBorder="1" applyAlignment="1" applyProtection="1">
      <alignment horizontal="right"/>
      <protection locked="0"/>
    </xf>
    <xf numFmtId="181" fontId="5" fillId="2" borderId="100" xfId="0" applyNumberFormat="1" applyFont="1" applyFill="1" applyBorder="1" applyAlignment="1" applyProtection="1">
      <alignment horizontal="right"/>
      <protection locked="0"/>
    </xf>
    <xf numFmtId="0" fontId="24" fillId="0" borderId="0" xfId="0" applyFont="1" applyBorder="1" applyAlignment="1" applyProtection="1">
      <alignment horizontal="center" vertical="center" justifyLastLine="1"/>
    </xf>
    <xf numFmtId="0" fontId="5" fillId="0" borderId="96" xfId="0" applyFont="1" applyBorder="1" applyAlignment="1" applyProtection="1">
      <alignment horizontal="center" vertical="center"/>
    </xf>
    <xf numFmtId="0" fontId="5" fillId="0" borderId="96" xfId="0" applyFont="1" applyBorder="1" applyAlignment="1" applyProtection="1">
      <alignment horizontal="center" vertical="center"/>
      <protection locked="0"/>
    </xf>
    <xf numFmtId="0" fontId="23" fillId="0" borderId="96" xfId="0" applyFont="1" applyBorder="1" applyAlignment="1" applyProtection="1">
      <alignment horizontal="right" vertical="top"/>
      <protection locked="0"/>
    </xf>
    <xf numFmtId="0" fontId="24" fillId="0" borderId="0" xfId="0" applyFont="1" applyBorder="1" applyAlignment="1" applyProtection="1">
      <alignment vertical="center" justifyLastLine="1"/>
    </xf>
    <xf numFmtId="0" fontId="23" fillId="0" borderId="0" xfId="0" applyFont="1" applyBorder="1" applyAlignment="1" applyProtection="1">
      <alignment horizontal="center" vertical="top"/>
    </xf>
    <xf numFmtId="0" fontId="23" fillId="0" borderId="96" xfId="0" applyFont="1" applyBorder="1" applyAlignment="1" applyProtection="1">
      <alignment horizontal="center" vertical="top"/>
    </xf>
    <xf numFmtId="0" fontId="23" fillId="0" borderId="96" xfId="0" applyFont="1" applyBorder="1" applyAlignment="1" applyProtection="1">
      <alignment vertical="top"/>
    </xf>
    <xf numFmtId="0" fontId="23" fillId="0" borderId="72" xfId="0" applyFont="1" applyBorder="1" applyAlignment="1" applyProtection="1">
      <alignment horizontal="right" vertical="top"/>
    </xf>
    <xf numFmtId="0" fontId="5" fillId="0" borderId="0" xfId="0" applyFont="1" applyAlignment="1" applyProtection="1">
      <alignment horizontal="right"/>
    </xf>
    <xf numFmtId="0" fontId="5" fillId="0" borderId="0" xfId="0" applyFont="1" applyAlignment="1" applyProtection="1">
      <alignment horizontal="center" vertical="center"/>
    </xf>
    <xf numFmtId="0" fontId="19" fillId="0" borderId="96" xfId="0" applyFont="1" applyBorder="1" applyAlignment="1" applyProtection="1">
      <alignment horizontal="center" vertical="center"/>
    </xf>
    <xf numFmtId="0" fontId="5" fillId="0" borderId="101" xfId="0" applyFont="1" applyBorder="1" applyAlignment="1" applyProtection="1">
      <alignment horizontal="center" vertical="center"/>
    </xf>
    <xf numFmtId="0" fontId="5" fillId="0" borderId="83" xfId="0" applyFont="1" applyBorder="1" applyAlignment="1" applyProtection="1">
      <alignment horizontal="left" vertical="center" wrapText="1"/>
    </xf>
    <xf numFmtId="0" fontId="19" fillId="0" borderId="96" xfId="0" applyFont="1" applyBorder="1" applyAlignment="1" applyProtection="1">
      <alignment vertical="top"/>
    </xf>
    <xf numFmtId="0" fontId="19" fillId="0" borderId="96" xfId="0" applyFont="1" applyBorder="1" applyAlignment="1" applyProtection="1">
      <alignment horizontal="right" vertical="top" wrapText="1"/>
    </xf>
    <xf numFmtId="0" fontId="19" fillId="0" borderId="96" xfId="0" applyFont="1" applyBorder="1" applyAlignment="1" applyProtection="1">
      <alignment horizontal="right" vertical="top"/>
    </xf>
    <xf numFmtId="0" fontId="19" fillId="0" borderId="96" xfId="0" applyFont="1" applyBorder="1" applyAlignment="1" applyProtection="1">
      <alignment horizontal="center" vertical="top"/>
    </xf>
    <xf numFmtId="0" fontId="5" fillId="0" borderId="96" xfId="0" applyFont="1" applyBorder="1" applyAlignment="1" applyProtection="1">
      <alignment horizontal="right" vertical="center"/>
    </xf>
    <xf numFmtId="0" fontId="19" fillId="0" borderId="0" xfId="0" applyFont="1" applyBorder="1" applyAlignment="1" applyProtection="1">
      <alignment horizontal="center" vertical="top"/>
    </xf>
    <xf numFmtId="0" fontId="5" fillId="0" borderId="3"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23" fillId="0" borderId="3" xfId="0" applyFont="1" applyBorder="1" applyAlignment="1" applyProtection="1">
      <alignment horizontal="right" vertical="top"/>
      <protection locked="0"/>
    </xf>
    <xf numFmtId="0" fontId="23" fillId="0" borderId="3" xfId="0" applyFont="1" applyBorder="1" applyAlignment="1" applyProtection="1">
      <alignment horizontal="center" vertical="top"/>
    </xf>
    <xf numFmtId="0" fontId="23" fillId="0" borderId="0" xfId="0" applyFont="1" applyBorder="1" applyAlignment="1" applyProtection="1">
      <alignment vertical="top"/>
    </xf>
    <xf numFmtId="0" fontId="23" fillId="0" borderId="0" xfId="0" applyFont="1" applyBorder="1" applyAlignment="1" applyProtection="1">
      <alignment horizontal="right" vertical="top"/>
    </xf>
    <xf numFmtId="0" fontId="5" fillId="0" borderId="0" xfId="0" applyFont="1" applyAlignment="1" applyProtection="1">
      <alignment horizontal="right" vertical="top"/>
    </xf>
    <xf numFmtId="0" fontId="5" fillId="0" borderId="4"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0" xfId="0" applyFont="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67" xfId="0" applyFont="1" applyBorder="1" applyAlignment="1" applyProtection="1">
      <alignment horizontal="center" vertical="center"/>
    </xf>
    <xf numFmtId="0" fontId="5" fillId="2" borderId="51" xfId="0" applyFont="1" applyFill="1" applyBorder="1" applyAlignment="1" applyProtection="1">
      <alignment horizontal="left" vertical="center" wrapText="1"/>
      <protection locked="0"/>
    </xf>
    <xf numFmtId="0" fontId="5" fillId="2" borderId="54" xfId="0" applyFont="1" applyFill="1" applyBorder="1" applyAlignment="1" applyProtection="1">
      <alignment horizontal="left" vertical="center" wrapText="1"/>
      <protection locked="0"/>
    </xf>
    <xf numFmtId="0" fontId="19" fillId="0" borderId="0" xfId="0" applyFont="1" applyAlignment="1" applyProtection="1">
      <alignment vertical="top"/>
    </xf>
    <xf numFmtId="0" fontId="19" fillId="0" borderId="0" xfId="0" applyFont="1" applyAlignment="1" applyProtection="1">
      <alignment horizontal="right" vertical="top" wrapText="1"/>
    </xf>
    <xf numFmtId="0" fontId="19" fillId="0" borderId="0" xfId="0" applyFont="1" applyBorder="1" applyAlignment="1" applyProtection="1">
      <alignment horizontal="right" vertical="top" wrapText="1"/>
    </xf>
    <xf numFmtId="0" fontId="19" fillId="0" borderId="0" xfId="0" applyFont="1" applyAlignment="1" applyProtection="1">
      <alignment horizontal="right" vertical="top"/>
    </xf>
    <xf numFmtId="0" fontId="5" fillId="0" borderId="0" xfId="0" applyFont="1" applyBorder="1" applyAlignment="1" applyProtection="1">
      <alignment horizontal="right" vertical="center"/>
    </xf>
    <xf numFmtId="0" fontId="21" fillId="0" borderId="1" xfId="0" applyFont="1" applyBorder="1" applyAlignment="1" applyProtection="1">
      <alignment horizontal="left" vertical="center" justifyLastLine="1"/>
    </xf>
    <xf numFmtId="0" fontId="5" fillId="0" borderId="14" xfId="0" applyFont="1" applyBorder="1" applyAlignment="1" applyProtection="1">
      <alignment horizontal="center" vertical="center" wrapText="1"/>
    </xf>
    <xf numFmtId="0" fontId="23" fillId="0" borderId="16" xfId="0" applyFont="1" applyBorder="1" applyAlignment="1" applyProtection="1">
      <alignment horizontal="center" vertical="top"/>
    </xf>
    <xf numFmtId="0" fontId="5" fillId="0" borderId="0" xfId="0" applyFont="1" applyBorder="1" applyAlignment="1" applyProtection="1">
      <alignment horizontal="center"/>
    </xf>
    <xf numFmtId="0" fontId="21" fillId="0" borderId="44" xfId="0" applyFont="1" applyBorder="1" applyAlignment="1" applyProtection="1">
      <alignment horizontal="left" vertical="center"/>
    </xf>
    <xf numFmtId="0" fontId="5" fillId="3" borderId="19" xfId="0" applyFont="1" applyFill="1" applyBorder="1" applyAlignment="1" applyProtection="1">
      <alignment horizontal="center" vertical="center"/>
    </xf>
    <xf numFmtId="0" fontId="5" fillId="3" borderId="20" xfId="0" applyFont="1" applyFill="1" applyBorder="1" applyAlignment="1" applyProtection="1">
      <alignment horizontal="center" vertical="center"/>
    </xf>
    <xf numFmtId="0" fontId="5" fillId="3" borderId="34" xfId="0" applyFont="1" applyFill="1" applyBorder="1" applyAlignment="1" applyProtection="1">
      <alignment horizontal="left" vertical="center"/>
    </xf>
    <xf numFmtId="0" fontId="5" fillId="3" borderId="36" xfId="0" applyFont="1" applyFill="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center"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left" vertical="top" wrapText="1"/>
    </xf>
    <xf numFmtId="0" fontId="5" fillId="0" borderId="35" xfId="0" applyFont="1" applyBorder="1" applyAlignment="1" applyProtection="1">
      <alignment horizontal="left" vertical="center" wrapText="1"/>
    </xf>
    <xf numFmtId="0" fontId="5" fillId="0" borderId="35" xfId="0" applyFont="1" applyBorder="1" applyAlignment="1" applyProtection="1">
      <alignment horizontal="left" vertical="center"/>
    </xf>
    <xf numFmtId="0" fontId="5" fillId="0" borderId="36" xfId="0" applyFont="1" applyBorder="1" applyAlignment="1" applyProtection="1">
      <alignment horizontal="left" vertical="center" wrapText="1"/>
    </xf>
    <xf numFmtId="0" fontId="19" fillId="0" borderId="0" xfId="0" applyFont="1" applyAlignment="1" applyProtection="1">
      <alignment horizontal="left" vertical="top" wrapText="1"/>
    </xf>
    <xf numFmtId="0" fontId="19" fillId="0" borderId="1" xfId="0" applyFont="1" applyBorder="1" applyAlignment="1" applyProtection="1">
      <alignment horizontal="left" vertical="top" wrapText="1"/>
    </xf>
    <xf numFmtId="0" fontId="5" fillId="2" borderId="23"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19" fillId="0" borderId="0" xfId="0" applyFont="1" applyAlignment="1" applyProtection="1">
      <alignment horizontal="center" vertical="top" wrapText="1"/>
    </xf>
    <xf numFmtId="0" fontId="5" fillId="0" borderId="0" xfId="0" applyFont="1" applyAlignment="1" applyProtection="1">
      <alignment horizontal="left" vertical="center"/>
    </xf>
    <xf numFmtId="0" fontId="19" fillId="0" borderId="0" xfId="0" applyFont="1" applyAlignment="1" applyProtection="1">
      <alignment vertical="top" wrapText="1"/>
    </xf>
    <xf numFmtId="0" fontId="19" fillId="0" borderId="67" xfId="0" applyFont="1" applyBorder="1" applyAlignment="1" applyProtection="1">
      <alignment horizontal="center" vertical="center"/>
    </xf>
    <xf numFmtId="182" fontId="5" fillId="2" borderId="53" xfId="0" applyNumberFormat="1" applyFont="1" applyFill="1" applyBorder="1" applyAlignment="1" applyProtection="1">
      <alignment horizontal="center" vertical="center" justifyLastLine="1"/>
      <protection locked="0"/>
    </xf>
    <xf numFmtId="182" fontId="5" fillId="2" borderId="54" xfId="0" applyNumberFormat="1" applyFont="1" applyFill="1" applyBorder="1" applyAlignment="1" applyProtection="1">
      <alignment horizontal="center" vertical="center" justifyLastLine="1"/>
      <protection locked="0"/>
    </xf>
    <xf numFmtId="182" fontId="5" fillId="2" borderId="60" xfId="0" applyNumberFormat="1" applyFont="1" applyFill="1" applyBorder="1" applyAlignment="1" applyProtection="1">
      <alignment horizontal="center" vertical="center" justifyLastLine="1"/>
      <protection locked="0"/>
    </xf>
    <xf numFmtId="0" fontId="5" fillId="3" borderId="0" xfId="0" applyFont="1" applyFill="1" applyAlignment="1" applyProtection="1">
      <alignment horizontal="left" vertical="top" wrapText="1"/>
    </xf>
    <xf numFmtId="0" fontId="2" fillId="3" borderId="0" xfId="0" applyFont="1" applyFill="1" applyAlignment="1" applyProtection="1">
      <alignment horizontal="center" vertical="center"/>
    </xf>
    <xf numFmtId="0" fontId="21" fillId="3" borderId="1" xfId="0" applyFont="1" applyFill="1" applyBorder="1" applyAlignment="1" applyProtection="1">
      <alignment horizontal="left" vertical="center" justifyLastLine="1"/>
    </xf>
    <xf numFmtId="0" fontId="5" fillId="3" borderId="37" xfId="0" applyFont="1" applyFill="1" applyBorder="1" applyAlignment="1" applyProtection="1">
      <alignment horizontal="center" vertical="center"/>
    </xf>
    <xf numFmtId="178" fontId="5" fillId="3" borderId="42" xfId="0" applyNumberFormat="1" applyFont="1" applyFill="1" applyBorder="1" applyAlignment="1" applyProtection="1">
      <alignment horizontal="center" vertical="center"/>
      <protection locked="0"/>
    </xf>
    <xf numFmtId="178" fontId="5" fillId="3" borderId="39" xfId="0" applyNumberFormat="1" applyFont="1" applyFill="1" applyBorder="1" applyAlignment="1" applyProtection="1">
      <alignment horizontal="center" vertical="center"/>
      <protection locked="0"/>
    </xf>
    <xf numFmtId="178" fontId="5" fillId="3" borderId="35" xfId="0" applyNumberFormat="1" applyFont="1" applyFill="1" applyBorder="1" applyAlignment="1" applyProtection="1">
      <alignment horizontal="center" vertical="center"/>
      <protection locked="0"/>
    </xf>
    <xf numFmtId="0" fontId="5" fillId="0" borderId="41" xfId="0" applyFont="1" applyBorder="1" applyAlignment="1" applyProtection="1">
      <alignment horizontal="center" vertical="center" wrapText="1"/>
    </xf>
    <xf numFmtId="0" fontId="5" fillId="3" borderId="16"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3" borderId="41" xfId="0" applyFont="1" applyFill="1" applyBorder="1" applyAlignment="1" applyProtection="1">
      <alignment horizontal="center" vertical="center"/>
    </xf>
    <xf numFmtId="0" fontId="5" fillId="2" borderId="40" xfId="0" applyFont="1" applyFill="1" applyBorder="1" applyAlignment="1" applyProtection="1">
      <alignment horizontal="left" vertical="center" wrapText="1"/>
      <protection locked="0"/>
    </xf>
    <xf numFmtId="0" fontId="19" fillId="0" borderId="0" xfId="0" applyFont="1" applyAlignment="1" applyProtection="1">
      <alignment horizontal="left" vertical="top"/>
    </xf>
    <xf numFmtId="183" fontId="19" fillId="3" borderId="63" xfId="0" applyNumberFormat="1" applyFont="1" applyFill="1" applyBorder="1" applyAlignment="1" applyProtection="1">
      <alignment horizontal="right"/>
    </xf>
    <xf numFmtId="183" fontId="19" fillId="0" borderId="37" xfId="0" applyNumberFormat="1" applyFont="1" applyBorder="1" applyAlignment="1" applyProtection="1">
      <alignment horizontal="right"/>
    </xf>
    <xf numFmtId="183" fontId="19" fillId="0" borderId="37" xfId="0" applyNumberFormat="1" applyFont="1" applyBorder="1" applyAlignment="1" applyProtection="1">
      <alignment horizontal="right" vertical="center"/>
    </xf>
    <xf numFmtId="183" fontId="19" fillId="3" borderId="37" xfId="0" applyNumberFormat="1" applyFont="1" applyFill="1" applyBorder="1" applyAlignment="1" applyProtection="1">
      <alignment horizontal="right"/>
    </xf>
    <xf numFmtId="0" fontId="25" fillId="0" borderId="1" xfId="0" applyFont="1" applyBorder="1" applyAlignment="1" applyProtection="1">
      <alignment horizontal="center" vertical="center"/>
    </xf>
    <xf numFmtId="0" fontId="5" fillId="0" borderId="0" xfId="0" applyFont="1" applyBorder="1" applyAlignment="1" applyProtection="1">
      <alignment horizontal="center" vertical="center" justifyLastLine="1"/>
    </xf>
    <xf numFmtId="178" fontId="5" fillId="3" borderId="54" xfId="0" applyNumberFormat="1" applyFont="1" applyFill="1" applyBorder="1" applyAlignment="1" applyProtection="1">
      <alignment horizontal="center" vertical="center"/>
      <protection locked="0"/>
    </xf>
    <xf numFmtId="183" fontId="19" fillId="3" borderId="35" xfId="0" applyNumberFormat="1" applyFont="1" applyFill="1" applyBorder="1" applyAlignment="1" applyProtection="1">
      <alignment horizontal="right"/>
    </xf>
    <xf numFmtId="3" fontId="5" fillId="2" borderId="72" xfId="0" applyNumberFormat="1" applyFont="1" applyFill="1" applyBorder="1" applyAlignment="1" applyProtection="1">
      <alignment horizontal="right"/>
      <protection locked="0"/>
    </xf>
    <xf numFmtId="3" fontId="5" fillId="2" borderId="63" xfId="0" applyNumberFormat="1" applyFont="1" applyFill="1" applyBorder="1" applyAlignment="1" applyProtection="1">
      <alignment horizontal="right"/>
      <protection locked="0"/>
    </xf>
    <xf numFmtId="0" fontId="5" fillId="0" borderId="41" xfId="0" applyFont="1" applyBorder="1" applyAlignment="1" applyProtection="1">
      <alignment horizontal="center"/>
    </xf>
    <xf numFmtId="3" fontId="5" fillId="2" borderId="0" xfId="0" applyNumberFormat="1" applyFont="1" applyFill="1" applyBorder="1" applyAlignment="1" applyProtection="1">
      <alignment horizontal="right"/>
      <protection locked="0"/>
    </xf>
    <xf numFmtId="3" fontId="5" fillId="2" borderId="35" xfId="0" applyNumberFormat="1" applyFont="1" applyFill="1" applyBorder="1" applyAlignment="1" applyProtection="1">
      <alignment horizontal="right"/>
      <protection locked="0"/>
    </xf>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wrapText="1" shrinkToFit="1"/>
      <protection locked="0"/>
    </xf>
    <xf numFmtId="0" fontId="23" fillId="2" borderId="55" xfId="0" applyFont="1" applyFill="1" applyBorder="1" applyAlignment="1" applyProtection="1">
      <alignment horizontal="right" vertical="center"/>
    </xf>
    <xf numFmtId="181" fontId="5" fillId="0" borderId="0" xfId="0" applyNumberFormat="1" applyFont="1" applyFill="1" applyBorder="1" applyAlignment="1" applyProtection="1">
      <alignment horizontal="right"/>
      <protection locked="0"/>
    </xf>
    <xf numFmtId="183" fontId="19" fillId="3" borderId="99" xfId="0" applyNumberFormat="1" applyFont="1" applyFill="1" applyBorder="1" applyAlignment="1" applyProtection="1">
      <alignment horizontal="right"/>
    </xf>
    <xf numFmtId="183" fontId="19" fillId="0" borderId="89" xfId="0" applyNumberFormat="1" applyFont="1" applyBorder="1" applyAlignment="1" applyProtection="1">
      <alignment horizontal="right"/>
    </xf>
    <xf numFmtId="183" fontId="19" fillId="0" borderId="89" xfId="0" applyNumberFormat="1" applyFont="1" applyBorder="1" applyAlignment="1" applyProtection="1">
      <alignment horizontal="right" vertical="center"/>
    </xf>
    <xf numFmtId="0" fontId="2" fillId="3" borderId="0" xfId="0" applyFont="1" applyFill="1" applyAlignment="1" applyProtection="1">
      <alignment horizontal="center"/>
    </xf>
    <xf numFmtId="3" fontId="5" fillId="2" borderId="102" xfId="0" applyNumberFormat="1" applyFont="1" applyFill="1" applyBorder="1" applyAlignment="1" applyProtection="1">
      <alignment horizontal="right"/>
      <protection locked="0"/>
    </xf>
    <xf numFmtId="3" fontId="5" fillId="2" borderId="54" xfId="0" applyNumberFormat="1" applyFont="1" applyFill="1" applyBorder="1" applyAlignment="1" applyProtection="1">
      <alignment horizontal="right"/>
      <protection locked="0"/>
    </xf>
    <xf numFmtId="0" fontId="5" fillId="0" borderId="61" xfId="0" applyFont="1" applyBorder="1" applyAlignment="1" applyProtection="1">
      <alignment horizontal="center" vertical="center" wrapText="1"/>
    </xf>
    <xf numFmtId="0" fontId="23" fillId="2" borderId="9" xfId="0" applyFont="1" applyFill="1" applyBorder="1" applyAlignment="1" applyProtection="1">
      <alignment horizontal="right" vertical="center"/>
    </xf>
    <xf numFmtId="0" fontId="19" fillId="0" borderId="96" xfId="0" applyFont="1" applyBorder="1" applyAlignment="1" applyProtection="1">
      <alignment vertical="center"/>
    </xf>
    <xf numFmtId="0" fontId="19" fillId="0" borderId="18" xfId="0" applyFont="1" applyBorder="1" applyAlignment="1" applyProtection="1">
      <alignment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0" fontId="19" fillId="0" borderId="0" xfId="0" applyFont="1" applyBorder="1" applyAlignment="1" applyProtection="1">
      <alignment horizontal="left" wrapText="1"/>
    </xf>
    <xf numFmtId="0" fontId="19" fillId="0" borderId="0" xfId="0" applyFont="1" applyBorder="1" applyAlignment="1" applyProtection="1">
      <alignment wrapText="1"/>
    </xf>
    <xf numFmtId="0" fontId="19" fillId="0" borderId="44" xfId="0" applyFont="1" applyBorder="1" applyAlignment="1" applyProtection="1">
      <alignment vertical="center"/>
    </xf>
    <xf numFmtId="0" fontId="19" fillId="0" borderId="16" xfId="0" applyFont="1" applyBorder="1" applyAlignment="1" applyProtection="1">
      <alignment horizontal="center" vertical="center"/>
    </xf>
    <xf numFmtId="0" fontId="19" fillId="0" borderId="44" xfId="0" applyFont="1" applyBorder="1" applyAlignment="1" applyProtection="1">
      <alignment horizontal="center" vertical="center"/>
    </xf>
    <xf numFmtId="0" fontId="23" fillId="2" borderId="51" xfId="0" applyFont="1" applyFill="1" applyBorder="1" applyAlignment="1" applyProtection="1">
      <alignment horizontal="right" vertical="center"/>
    </xf>
    <xf numFmtId="0" fontId="0" fillId="3" borderId="37" xfId="0" applyFill="1" applyBorder="1" applyProtection="1"/>
    <xf numFmtId="0" fontId="26" fillId="2" borderId="9" xfId="0" applyFont="1" applyFill="1" applyBorder="1" applyAlignment="1" applyProtection="1">
      <alignment horizontal="right" vertical="center"/>
    </xf>
    <xf numFmtId="181" fontId="0" fillId="2" borderId="34" xfId="0" applyNumberFormat="1" applyFont="1" applyFill="1" applyBorder="1" applyAlignment="1" applyProtection="1">
      <alignment horizontal="right"/>
      <protection locked="0"/>
    </xf>
    <xf numFmtId="181" fontId="0" fillId="2" borderId="35" xfId="0" applyNumberFormat="1" applyFont="1" applyFill="1" applyBorder="1" applyAlignment="1" applyProtection="1">
      <alignment horizontal="right"/>
      <protection locked="0"/>
    </xf>
    <xf numFmtId="183" fontId="0" fillId="0" borderId="41" xfId="0" applyNumberFormat="1" applyFont="1" applyBorder="1" applyAlignment="1" applyProtection="1">
      <alignment horizontal="right"/>
    </xf>
    <xf numFmtId="0" fontId="0" fillId="0" borderId="37" xfId="0" applyBorder="1" applyProtection="1"/>
    <xf numFmtId="0" fontId="27" fillId="0" borderId="0" xfId="0" applyFont="1" applyProtection="1"/>
    <xf numFmtId="182" fontId="5" fillId="2" borderId="42" xfId="0" applyNumberFormat="1" applyFont="1" applyFill="1" applyBorder="1" applyAlignment="1" applyProtection="1">
      <alignment horizontal="right"/>
      <protection locked="0"/>
    </xf>
    <xf numFmtId="182" fontId="5" fillId="2" borderId="39" xfId="0" applyNumberFormat="1" applyFont="1" applyFill="1" applyBorder="1" applyAlignment="1" applyProtection="1">
      <alignment horizontal="right"/>
      <protection locked="0"/>
    </xf>
    <xf numFmtId="182" fontId="5" fillId="2" borderId="40" xfId="0" applyNumberFormat="1" applyFont="1" applyFill="1" applyBorder="1" applyAlignment="1" applyProtection="1">
      <alignment horizontal="right"/>
      <protection locked="0"/>
    </xf>
    <xf numFmtId="182" fontId="5" fillId="0" borderId="0" xfId="0" applyNumberFormat="1" applyFont="1" applyFill="1" applyBorder="1" applyAlignment="1" applyProtection="1">
      <alignment horizontal="right"/>
      <protection locked="0"/>
    </xf>
    <xf numFmtId="181" fontId="28" fillId="0" borderId="0" xfId="0" applyNumberFormat="1" applyFont="1" applyBorder="1" applyAlignment="1" applyProtection="1">
      <alignment horizontal="center"/>
    </xf>
    <xf numFmtId="185" fontId="5" fillId="0" borderId="0" xfId="0" applyNumberFormat="1" applyFont="1" applyAlignment="1" applyProtection="1"/>
    <xf numFmtId="0" fontId="19" fillId="0" borderId="0" xfId="0" applyFont="1" applyBorder="1" applyAlignment="1" applyProtection="1">
      <alignment horizontal="center"/>
    </xf>
    <xf numFmtId="0" fontId="19" fillId="0" borderId="44" xfId="0" applyFont="1" applyBorder="1" applyAlignment="1" applyProtection="1">
      <alignment horizontal="center"/>
    </xf>
    <xf numFmtId="0" fontId="5" fillId="3" borderId="62" xfId="0" applyFont="1" applyFill="1" applyBorder="1" applyAlignment="1" applyProtection="1">
      <alignment horizontal="center" vertical="center"/>
    </xf>
    <xf numFmtId="0" fontId="5" fillId="3" borderId="50" xfId="0" applyFont="1" applyFill="1" applyBorder="1" applyAlignment="1" applyProtection="1">
      <alignment horizontal="center" vertical="center"/>
    </xf>
    <xf numFmtId="0" fontId="5" fillId="3" borderId="61" xfId="0" applyFont="1" applyFill="1" applyBorder="1" applyAlignment="1" applyProtection="1">
      <alignment horizontal="center" vertical="center"/>
    </xf>
    <xf numFmtId="0" fontId="16" fillId="0" borderId="0" xfId="0" applyFont="1" applyAlignment="1" applyProtection="1">
      <alignment vertical="top" wrapText="1"/>
    </xf>
    <xf numFmtId="49" fontId="19" fillId="0" borderId="0" xfId="0" quotePrefix="1" applyNumberFormat="1" applyFont="1" applyBorder="1" applyAlignment="1" applyProtection="1">
      <alignment horizontal="left" vertical="top" wrapText="1"/>
    </xf>
    <xf numFmtId="0" fontId="26" fillId="2" borderId="51" xfId="0" applyFont="1" applyFill="1" applyBorder="1" applyAlignment="1" applyProtection="1">
      <alignment horizontal="right" vertical="center"/>
    </xf>
    <xf numFmtId="181" fontId="0" fillId="2" borderId="53" xfId="0" applyNumberFormat="1" applyFont="1" applyFill="1" applyBorder="1" applyAlignment="1" applyProtection="1">
      <alignment horizontal="right"/>
      <protection locked="0"/>
    </xf>
    <xf numFmtId="181" fontId="0" fillId="2" borderId="54" xfId="0" applyNumberFormat="1" applyFont="1" applyFill="1" applyBorder="1" applyAlignment="1" applyProtection="1">
      <alignment horizontal="right"/>
      <protection locked="0"/>
    </xf>
    <xf numFmtId="183" fontId="0" fillId="0" borderId="68" xfId="0" applyNumberFormat="1" applyFont="1" applyBorder="1" applyAlignment="1" applyProtection="1">
      <alignment horizontal="right"/>
    </xf>
    <xf numFmtId="0" fontId="23" fillId="2" borderId="16" xfId="0" applyFont="1" applyFill="1" applyBorder="1" applyAlignment="1" applyProtection="1">
      <alignment horizontal="right" vertical="center"/>
    </xf>
    <xf numFmtId="183" fontId="5" fillId="2" borderId="44" xfId="0" applyNumberFormat="1" applyFont="1" applyFill="1" applyBorder="1" applyAlignment="1" applyProtection="1">
      <alignment horizontal="right"/>
      <protection locked="0"/>
    </xf>
    <xf numFmtId="181" fontId="23" fillId="2" borderId="16" xfId="0" applyNumberFormat="1" applyFont="1" applyFill="1" applyBorder="1" applyAlignment="1" applyProtection="1">
      <alignment horizontal="right" vertical="center"/>
      <protection locked="0"/>
    </xf>
    <xf numFmtId="0" fontId="23" fillId="2" borderId="103" xfId="0" applyFont="1" applyFill="1" applyBorder="1" applyAlignment="1" applyProtection="1">
      <alignment horizontal="right" vertical="center"/>
    </xf>
    <xf numFmtId="183" fontId="5" fillId="2" borderId="104" xfId="0" applyNumberFormat="1" applyFont="1" applyFill="1" applyBorder="1" applyAlignment="1" applyProtection="1">
      <alignment horizontal="right"/>
      <protection locked="0"/>
    </xf>
    <xf numFmtId="0" fontId="23" fillId="3" borderId="16" xfId="0" applyFont="1" applyFill="1" applyBorder="1" applyAlignment="1" applyProtection="1">
      <alignment horizontal="center" vertical="center"/>
    </xf>
    <xf numFmtId="0" fontId="23" fillId="3" borderId="1" xfId="0" applyFont="1" applyFill="1" applyBorder="1" applyAlignment="1" applyProtection="1">
      <alignment horizontal="center" vertical="center"/>
    </xf>
    <xf numFmtId="0" fontId="5" fillId="0" borderId="37" xfId="0" applyFont="1" applyBorder="1" applyAlignment="1" applyProtection="1">
      <alignment horizontal="center" vertical="center" wrapText="1"/>
    </xf>
    <xf numFmtId="181" fontId="5" fillId="2" borderId="45" xfId="0" applyNumberFormat="1" applyFont="1" applyFill="1" applyBorder="1" applyAlignment="1" applyProtection="1">
      <alignment horizontal="right" wrapText="1"/>
      <protection locked="0"/>
    </xf>
    <xf numFmtId="183" fontId="5" fillId="3" borderId="46" xfId="0" applyNumberFormat="1" applyFont="1" applyFill="1" applyBorder="1" applyAlignment="1" applyProtection="1">
      <alignment horizontal="right" wrapText="1"/>
    </xf>
    <xf numFmtId="0" fontId="19" fillId="0" borderId="62" xfId="0" applyFont="1" applyBorder="1" applyAlignment="1" applyProtection="1">
      <alignment horizontal="center" vertical="center"/>
    </xf>
    <xf numFmtId="0" fontId="19" fillId="0" borderId="50" xfId="0" applyFont="1" applyBorder="1" applyAlignment="1" applyProtection="1">
      <alignment horizontal="center" vertical="center"/>
    </xf>
    <xf numFmtId="0" fontId="5" fillId="2" borderId="72" xfId="0" applyFont="1" applyFill="1" applyBorder="1" applyAlignment="1" applyProtection="1">
      <alignment horizontal="left" vertical="center" wrapText="1"/>
      <protection locked="0"/>
    </xf>
    <xf numFmtId="0" fontId="13" fillId="2" borderId="39" xfId="0" applyFont="1" applyFill="1" applyBorder="1" applyAlignment="1" applyProtection="1">
      <alignment horizontal="left" vertical="center" wrapText="1"/>
      <protection locked="0"/>
    </xf>
    <xf numFmtId="0" fontId="13" fillId="0" borderId="74" xfId="0" applyFont="1" applyBorder="1" applyAlignment="1" applyProtection="1">
      <alignment horizontal="left" vertical="center" wrapText="1"/>
    </xf>
    <xf numFmtId="0" fontId="13" fillId="0" borderId="9" xfId="0" applyFont="1" applyBorder="1" applyAlignment="1" applyProtection="1">
      <alignment horizontal="center" vertical="center"/>
    </xf>
    <xf numFmtId="0" fontId="5" fillId="0" borderId="105" xfId="0" applyFont="1" applyBorder="1" applyAlignment="1" applyProtection="1">
      <alignment horizontal="center"/>
    </xf>
    <xf numFmtId="186" fontId="5" fillId="2" borderId="34" xfId="0" applyNumberFormat="1" applyFont="1" applyFill="1" applyBorder="1" applyAlignment="1" applyProtection="1">
      <alignment horizontal="right"/>
      <protection locked="0"/>
    </xf>
    <xf numFmtId="186" fontId="5" fillId="2" borderId="35" xfId="0" applyNumberFormat="1" applyFont="1" applyFill="1" applyBorder="1" applyAlignment="1" applyProtection="1">
      <alignment horizontal="right"/>
      <protection locked="0"/>
    </xf>
    <xf numFmtId="0" fontId="16" fillId="0" borderId="0" xfId="0" applyFont="1" applyAlignment="1" applyProtection="1">
      <alignment horizontal="left" vertical="top" wrapText="1"/>
    </xf>
    <xf numFmtId="182" fontId="5" fillId="2" borderId="56" xfId="0" applyNumberFormat="1" applyFont="1" applyFill="1" applyBorder="1" applyAlignment="1" applyProtection="1">
      <alignment horizontal="right"/>
      <protection locked="0"/>
    </xf>
    <xf numFmtId="182" fontId="5" fillId="2" borderId="63" xfId="0" applyNumberFormat="1" applyFont="1" applyFill="1" applyBorder="1" applyAlignment="1" applyProtection="1">
      <alignment horizontal="right"/>
      <protection locked="0"/>
    </xf>
    <xf numFmtId="182" fontId="5" fillId="2" borderId="65" xfId="0" applyNumberFormat="1" applyFont="1" applyFill="1" applyBorder="1" applyAlignment="1" applyProtection="1">
      <alignment horizontal="right"/>
      <protection locked="0"/>
    </xf>
    <xf numFmtId="0" fontId="22" fillId="3" borderId="55" xfId="0" applyFont="1" applyFill="1" applyBorder="1" applyAlignment="1" applyProtection="1">
      <alignment horizontal="right"/>
    </xf>
    <xf numFmtId="0" fontId="23" fillId="0" borderId="106" xfId="0" applyFont="1" applyBorder="1" applyAlignment="1" applyProtection="1">
      <alignment horizontal="right" vertical="center"/>
    </xf>
    <xf numFmtId="183" fontId="19" fillId="0" borderId="58" xfId="0" applyNumberFormat="1" applyFont="1" applyBorder="1" applyAlignment="1" applyProtection="1">
      <alignment horizontal="right"/>
    </xf>
    <xf numFmtId="0" fontId="5" fillId="2" borderId="0" xfId="0" applyFont="1" applyFill="1" applyBorder="1" applyAlignment="1" applyProtection="1">
      <alignment horizontal="left" vertical="center" wrapText="1"/>
      <protection locked="0"/>
    </xf>
    <xf numFmtId="0" fontId="13" fillId="2" borderId="63" xfId="0" applyFont="1" applyFill="1" applyBorder="1" applyAlignment="1" applyProtection="1">
      <alignment horizontal="left" vertical="center" wrapText="1"/>
      <protection locked="0"/>
    </xf>
    <xf numFmtId="0" fontId="13" fillId="0" borderId="86" xfId="0" applyFont="1" applyBorder="1" applyAlignment="1" applyProtection="1">
      <alignment horizontal="left" vertical="center" wrapText="1"/>
    </xf>
    <xf numFmtId="0" fontId="23" fillId="2" borderId="106" xfId="0" applyFont="1" applyFill="1" applyBorder="1" applyAlignment="1" applyProtection="1">
      <alignment horizontal="right" vertical="center"/>
    </xf>
    <xf numFmtId="183" fontId="5" fillId="2" borderId="58" xfId="0" applyNumberFormat="1" applyFont="1" applyFill="1" applyBorder="1" applyAlignment="1" applyProtection="1">
      <alignment horizontal="right"/>
      <protection locked="0"/>
    </xf>
    <xf numFmtId="0" fontId="5" fillId="0" borderId="64" xfId="0" applyFont="1" applyBorder="1" applyAlignment="1" applyProtection="1">
      <alignment horizontal="center" vertical="center" wrapText="1"/>
    </xf>
    <xf numFmtId="181" fontId="5" fillId="2" borderId="57" xfId="0" applyNumberFormat="1" applyFont="1" applyFill="1" applyBorder="1" applyAlignment="1" applyProtection="1">
      <alignment horizontal="right" wrapText="1"/>
      <protection locked="0"/>
    </xf>
    <xf numFmtId="183" fontId="5" fillId="3" borderId="73" xfId="0" applyNumberFormat="1" applyFont="1" applyFill="1" applyBorder="1" applyAlignment="1" applyProtection="1">
      <alignment horizontal="right" wrapText="1"/>
    </xf>
    <xf numFmtId="181" fontId="5" fillId="2" borderId="65" xfId="0" applyNumberFormat="1" applyFont="1" applyFill="1" applyBorder="1" applyAlignment="1" applyProtection="1">
      <alignment horizontal="right"/>
      <protection locked="0"/>
    </xf>
    <xf numFmtId="0" fontId="19" fillId="0" borderId="107" xfId="0" applyFont="1" applyBorder="1" applyAlignment="1" applyProtection="1">
      <alignment horizontal="center" vertical="center"/>
    </xf>
    <xf numFmtId="0" fontId="19" fillId="0" borderId="65" xfId="0" applyFont="1" applyBorder="1" applyAlignment="1" applyProtection="1">
      <alignment horizontal="center" vertical="center"/>
    </xf>
    <xf numFmtId="183" fontId="19" fillId="3" borderId="56" xfId="0" applyNumberFormat="1" applyFont="1" applyFill="1" applyBorder="1" applyAlignment="1" applyProtection="1">
      <alignment horizontal="right"/>
    </xf>
    <xf numFmtId="0" fontId="22" fillId="3" borderId="9" xfId="0" applyFont="1" applyFill="1" applyBorder="1" applyAlignment="1" applyProtection="1">
      <alignment horizontal="right"/>
    </xf>
    <xf numFmtId="0" fontId="23" fillId="0" borderId="16" xfId="0" applyFont="1" applyBorder="1" applyAlignment="1" applyProtection="1">
      <alignment horizontal="right" vertical="center"/>
    </xf>
    <xf numFmtId="183" fontId="19" fillId="0" borderId="44" xfId="0" applyNumberFormat="1" applyFont="1" applyBorder="1" applyAlignment="1" applyProtection="1">
      <alignment horizontal="right"/>
    </xf>
    <xf numFmtId="0" fontId="5" fillId="0" borderId="82" xfId="0" applyFont="1" applyBorder="1" applyAlignment="1" applyProtection="1">
      <alignment horizontal="center" vertical="center" justifyLastLine="1"/>
    </xf>
    <xf numFmtId="182" fontId="5" fillId="2" borderId="98" xfId="0" applyNumberFormat="1" applyFont="1" applyFill="1" applyBorder="1" applyAlignment="1" applyProtection="1">
      <alignment horizontal="right" vertical="center" justifyLastLine="1"/>
      <protection locked="0"/>
    </xf>
    <xf numFmtId="182" fontId="5" fillId="2" borderId="99" xfId="0" applyNumberFormat="1" applyFont="1" applyFill="1" applyBorder="1" applyAlignment="1" applyProtection="1">
      <alignment horizontal="right" vertical="center" justifyLastLine="1"/>
      <protection locked="0"/>
    </xf>
    <xf numFmtId="182" fontId="5" fillId="2" borderId="108" xfId="0" applyNumberFormat="1" applyFont="1" applyFill="1" applyBorder="1" applyAlignment="1" applyProtection="1">
      <alignment horizontal="right" vertical="center" justifyLastLine="1"/>
      <protection locked="0"/>
    </xf>
    <xf numFmtId="0" fontId="21" fillId="0" borderId="1" xfId="0" applyFont="1" applyBorder="1" applyAlignment="1" applyProtection="1">
      <alignment vertical="center"/>
    </xf>
    <xf numFmtId="0" fontId="5" fillId="2" borderId="3" xfId="0" applyFont="1" applyFill="1" applyBorder="1" applyAlignment="1" applyProtection="1">
      <alignment horizontal="left" vertical="center" wrapText="1"/>
      <protection locked="0"/>
    </xf>
    <xf numFmtId="0" fontId="5" fillId="2" borderId="98" xfId="0" applyFont="1" applyFill="1" applyBorder="1" applyAlignment="1" applyProtection="1">
      <alignment horizontal="left" vertical="center" wrapText="1"/>
      <protection locked="0"/>
    </xf>
    <xf numFmtId="0" fontId="13" fillId="2" borderId="81" xfId="0" applyFont="1" applyFill="1" applyBorder="1" applyAlignment="1" applyProtection="1">
      <alignment horizontal="left" vertical="center" wrapText="1"/>
      <protection locked="0"/>
    </xf>
    <xf numFmtId="0" fontId="13" fillId="0" borderId="93" xfId="0" applyFont="1" applyBorder="1" applyAlignment="1" applyProtection="1">
      <alignment horizontal="left" vertical="center" wrapText="1"/>
    </xf>
    <xf numFmtId="0" fontId="23" fillId="2" borderId="69" xfId="0" applyFont="1" applyFill="1" applyBorder="1" applyAlignment="1" applyProtection="1">
      <alignment horizontal="right" vertical="center"/>
    </xf>
    <xf numFmtId="183" fontId="5" fillId="2" borderId="70" xfId="0" applyNumberFormat="1" applyFont="1" applyFill="1" applyBorder="1" applyAlignment="1" applyProtection="1">
      <alignment horizontal="right"/>
      <protection locked="0"/>
    </xf>
    <xf numFmtId="181" fontId="23" fillId="2" borderId="69" xfId="0" applyNumberFormat="1" applyFont="1" applyFill="1" applyBorder="1" applyAlignment="1" applyProtection="1">
      <alignment horizontal="right" vertical="center"/>
      <protection locked="0"/>
    </xf>
    <xf numFmtId="186" fontId="5" fillId="3" borderId="34" xfId="0" applyNumberFormat="1" applyFont="1" applyFill="1" applyBorder="1" applyAlignment="1" applyProtection="1">
      <alignment horizontal="left"/>
      <protection locked="0"/>
    </xf>
    <xf numFmtId="186" fontId="5" fillId="3" borderId="35" xfId="0" applyNumberFormat="1" applyFont="1" applyFill="1" applyBorder="1" applyAlignment="1" applyProtection="1">
      <alignment horizontal="left"/>
      <protection locked="0"/>
    </xf>
    <xf numFmtId="0" fontId="23" fillId="2" borderId="109" xfId="0" applyFont="1" applyFill="1" applyBorder="1" applyAlignment="1" applyProtection="1">
      <alignment horizontal="right" vertical="center"/>
    </xf>
    <xf numFmtId="183" fontId="5" fillId="2" borderId="110" xfId="0" applyNumberFormat="1" applyFont="1" applyFill="1" applyBorder="1" applyAlignment="1" applyProtection="1">
      <alignment horizontal="right"/>
      <protection locked="0"/>
    </xf>
    <xf numFmtId="0" fontId="5" fillId="0" borderId="89" xfId="0" applyFont="1" applyBorder="1" applyAlignment="1" applyProtection="1">
      <alignment horizontal="center" vertical="center" wrapText="1"/>
    </xf>
    <xf numFmtId="181" fontId="5" fillId="2" borderId="91" xfId="0" applyNumberFormat="1" applyFont="1" applyFill="1" applyBorder="1" applyAlignment="1" applyProtection="1">
      <alignment horizontal="right" wrapText="1"/>
      <protection locked="0"/>
    </xf>
    <xf numFmtId="183" fontId="5" fillId="3" borderId="92" xfId="0" applyNumberFormat="1" applyFont="1" applyFill="1" applyBorder="1" applyAlignment="1" applyProtection="1">
      <alignment horizontal="right" wrapText="1"/>
    </xf>
    <xf numFmtId="0" fontId="5" fillId="0" borderId="82" xfId="0" applyFont="1" applyBorder="1" applyAlignment="1" applyProtection="1">
      <alignment horizontal="center" vertical="center"/>
    </xf>
    <xf numFmtId="0" fontId="5" fillId="0" borderId="99" xfId="0" applyFont="1" applyBorder="1" applyAlignment="1" applyProtection="1">
      <alignment horizontal="left" vertical="center" wrapText="1"/>
    </xf>
    <xf numFmtId="0" fontId="5" fillId="0" borderId="99" xfId="0" applyFont="1" applyBorder="1" applyAlignment="1" applyProtection="1">
      <alignment horizontal="left" vertical="center"/>
    </xf>
    <xf numFmtId="0" fontId="5" fillId="0" borderId="108" xfId="0" applyFont="1" applyBorder="1" applyAlignment="1" applyProtection="1">
      <alignment horizontal="left" vertical="center" wrapText="1"/>
    </xf>
    <xf numFmtId="0" fontId="23" fillId="2" borderId="79" xfId="0" applyFont="1" applyFill="1" applyBorder="1" applyAlignment="1" applyProtection="1">
      <alignment horizontal="right" vertical="center"/>
    </xf>
    <xf numFmtId="181" fontId="5" fillId="2" borderId="108" xfId="0" applyNumberFormat="1" applyFont="1" applyFill="1" applyBorder="1" applyAlignment="1" applyProtection="1">
      <alignment horizontal="right"/>
      <protection locked="0"/>
    </xf>
    <xf numFmtId="181" fontId="5" fillId="2" borderId="70" xfId="0" applyNumberFormat="1" applyFont="1" applyFill="1" applyBorder="1" applyAlignment="1" applyProtection="1">
      <alignment horizontal="right"/>
      <protection locked="0"/>
    </xf>
    <xf numFmtId="183" fontId="19" fillId="3" borderId="89" xfId="0" applyNumberFormat="1" applyFont="1" applyFill="1" applyBorder="1" applyAlignment="1" applyProtection="1">
      <alignment horizontal="right"/>
    </xf>
    <xf numFmtId="0" fontId="22" fillId="3" borderId="79" xfId="0" applyFont="1" applyFill="1" applyBorder="1" applyAlignment="1" applyProtection="1">
      <alignment horizontal="right"/>
    </xf>
    <xf numFmtId="0" fontId="23" fillId="0" borderId="69" xfId="0" applyFont="1" applyBorder="1" applyAlignment="1" applyProtection="1">
      <alignment horizontal="right" vertical="center"/>
    </xf>
    <xf numFmtId="183" fontId="19" fillId="0" borderId="70" xfId="0" applyNumberFormat="1" applyFont="1" applyBorder="1" applyAlignment="1" applyProtection="1">
      <alignment horizontal="right"/>
    </xf>
    <xf numFmtId="0" fontId="5" fillId="0" borderId="101" xfId="0" applyFont="1" applyBorder="1" applyAlignment="1" applyProtection="1">
      <alignment vertical="center"/>
    </xf>
    <xf numFmtId="3" fontId="29" fillId="0" borderId="0" xfId="0" applyNumberFormat="1" applyFont="1" applyBorder="1" applyAlignment="1" applyProtection="1">
      <alignment vertical="center"/>
    </xf>
    <xf numFmtId="0" fontId="30" fillId="0" borderId="0" xfId="0" applyFont="1" applyBorder="1" applyAlignment="1" applyProtection="1">
      <alignment vertical="center"/>
    </xf>
    <xf numFmtId="0" fontId="17" fillId="3" borderId="0" xfId="0" applyFont="1" applyFill="1" applyAlignment="1" applyProtection="1">
      <alignment vertical="center"/>
    </xf>
    <xf numFmtId="0" fontId="5" fillId="3" borderId="0" xfId="0" applyFont="1" applyFill="1" applyAlignment="1" applyProtection="1">
      <alignment vertical="center"/>
    </xf>
    <xf numFmtId="0" fontId="31" fillId="3" borderId="0" xfId="0" applyFont="1" applyFill="1" applyAlignment="1" applyProtection="1">
      <alignment vertical="center"/>
    </xf>
    <xf numFmtId="0" fontId="32" fillId="3" borderId="0" xfId="0" applyFont="1" applyFill="1" applyAlignment="1" applyProtection="1">
      <alignment vertical="center"/>
    </xf>
    <xf numFmtId="0" fontId="19" fillId="3" borderId="0" xfId="0" applyFont="1" applyFill="1" applyAlignment="1" applyProtection="1">
      <alignment vertical="center"/>
    </xf>
    <xf numFmtId="187" fontId="23" fillId="3" borderId="0" xfId="0" applyNumberFormat="1" applyFont="1" applyFill="1" applyAlignment="1" applyProtection="1">
      <alignment vertical="center"/>
    </xf>
    <xf numFmtId="0" fontId="27" fillId="3" borderId="0" xfId="0" applyFont="1" applyFill="1" applyAlignment="1" applyProtection="1">
      <alignment vertical="center"/>
    </xf>
    <xf numFmtId="0" fontId="2" fillId="4" borderId="0" xfId="0" applyFont="1" applyFill="1" applyAlignment="1" applyProtection="1">
      <alignment horizontal="center" vertical="center"/>
    </xf>
    <xf numFmtId="187" fontId="17" fillId="3" borderId="0" xfId="0" applyNumberFormat="1" applyFont="1" applyFill="1" applyAlignment="1" applyProtection="1">
      <alignment vertical="center"/>
    </xf>
    <xf numFmtId="0" fontId="17" fillId="4" borderId="0" xfId="0" applyFont="1" applyFill="1" applyAlignment="1" applyProtection="1">
      <alignment horizontal="center" vertical="center"/>
    </xf>
    <xf numFmtId="0" fontId="21" fillId="3" borderId="0" xfId="0" applyFont="1" applyFill="1" applyAlignment="1" applyProtection="1">
      <alignment vertical="center"/>
    </xf>
    <xf numFmtId="0" fontId="5" fillId="3" borderId="0" xfId="0" applyFont="1" applyFill="1" applyBorder="1" applyAlignment="1" applyProtection="1">
      <alignment horizontal="left" vertical="top" wrapText="1"/>
    </xf>
    <xf numFmtId="0" fontId="32" fillId="3" borderId="23" xfId="0" applyFont="1" applyFill="1" applyBorder="1" applyAlignment="1">
      <alignment horizontal="center" vertical="center" wrapText="1"/>
    </xf>
    <xf numFmtId="0" fontId="32" fillId="3" borderId="96"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19" fillId="2" borderId="23" xfId="0" applyFont="1" applyFill="1" applyBorder="1" applyAlignment="1" applyProtection="1">
      <alignment horizontal="left" vertical="center" wrapText="1"/>
      <protection locked="0"/>
    </xf>
    <xf numFmtId="0" fontId="19" fillId="2" borderId="96" xfId="0" applyFont="1" applyFill="1" applyBorder="1" applyAlignment="1" applyProtection="1">
      <alignment horizontal="left" vertical="center" wrapText="1"/>
      <protection locked="0"/>
    </xf>
    <xf numFmtId="0" fontId="19"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protection locked="0"/>
    </xf>
    <xf numFmtId="0" fontId="27" fillId="2" borderId="17" xfId="0" applyFont="1" applyFill="1" applyBorder="1" applyAlignment="1" applyProtection="1">
      <alignment horizontal="left" vertical="center"/>
      <protection locked="0"/>
    </xf>
    <xf numFmtId="188" fontId="27" fillId="3" borderId="14" xfId="0" applyNumberFormat="1" applyFont="1" applyFill="1" applyBorder="1" applyAlignment="1">
      <alignment horizontal="center" vertical="center"/>
    </xf>
    <xf numFmtId="0" fontId="21" fillId="3" borderId="0" xfId="0" applyFont="1" applyFill="1" applyAlignment="1" applyProtection="1">
      <alignment horizontal="left" vertical="center"/>
    </xf>
    <xf numFmtId="0" fontId="33" fillId="3" borderId="0" xfId="0" applyFont="1" applyFill="1" applyAlignment="1" applyProtection="1">
      <alignment horizontal="left" vertical="center"/>
    </xf>
    <xf numFmtId="0" fontId="19" fillId="3" borderId="0" xfId="0" applyFont="1" applyFill="1" applyAlignment="1" applyProtection="1">
      <alignment horizontal="left" vertical="center"/>
    </xf>
    <xf numFmtId="0" fontId="2" fillId="4" borderId="0" xfId="0" applyFont="1" applyFill="1" applyBorder="1" applyAlignment="1" applyProtection="1">
      <alignment horizontal="center" vertical="center"/>
    </xf>
    <xf numFmtId="0" fontId="19" fillId="3" borderId="0" xfId="0" applyFont="1" applyFill="1" applyBorder="1" applyAlignment="1" applyProtection="1">
      <alignment horizontal="left" vertical="center"/>
    </xf>
    <xf numFmtId="0" fontId="34" fillId="3" borderId="0" xfId="0" applyFont="1" applyFill="1" applyAlignment="1">
      <alignment horizontal="center" vertical="center"/>
    </xf>
    <xf numFmtId="0" fontId="33" fillId="3" borderId="0" xfId="0" applyFont="1" applyFill="1" applyAlignment="1">
      <alignment horizontal="left" vertical="center"/>
    </xf>
    <xf numFmtId="0" fontId="19" fillId="3" borderId="0" xfId="0" applyFont="1" applyFill="1" applyAlignment="1">
      <alignment vertical="center"/>
    </xf>
    <xf numFmtId="0" fontId="35" fillId="3" borderId="0" xfId="0" applyFont="1" applyFill="1" applyAlignment="1">
      <alignment vertical="center"/>
    </xf>
    <xf numFmtId="0" fontId="19" fillId="3" borderId="0" xfId="0" applyFont="1" applyFill="1" applyBorder="1" applyAlignment="1" applyProtection="1">
      <alignment horizontal="right" vertical="top" wrapText="1"/>
    </xf>
    <xf numFmtId="0" fontId="32" fillId="3" borderId="9"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19" fillId="2" borderId="9"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27" fillId="2" borderId="35" xfId="0" applyFont="1" applyFill="1" applyBorder="1" applyAlignment="1" applyProtection="1">
      <alignment horizontal="left" vertical="center"/>
      <protection locked="0"/>
    </xf>
    <xf numFmtId="0" fontId="27" fillId="2" borderId="43" xfId="0" applyFont="1" applyFill="1" applyBorder="1" applyAlignment="1" applyProtection="1">
      <alignment horizontal="left" vertical="center"/>
      <protection locked="0"/>
    </xf>
    <xf numFmtId="188" fontId="27" fillId="3" borderId="41" xfId="0" applyNumberFormat="1" applyFont="1" applyFill="1" applyBorder="1" applyAlignment="1">
      <alignment horizontal="center" vertical="center"/>
    </xf>
    <xf numFmtId="0" fontId="19" fillId="3" borderId="1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12" xfId="0" applyFont="1" applyFill="1" applyBorder="1" applyAlignment="1" applyProtection="1">
      <alignment horizontal="left" vertical="center"/>
    </xf>
    <xf numFmtId="0" fontId="19" fillId="3" borderId="12" xfId="0" applyFont="1" applyFill="1" applyBorder="1" applyAlignment="1" applyProtection="1">
      <alignment horizontal="left" vertical="center" wrapText="1"/>
    </xf>
    <xf numFmtId="0" fontId="19" fillId="3" borderId="13" xfId="0" applyFont="1" applyFill="1" applyBorder="1" applyAlignment="1" applyProtection="1">
      <alignment horizontal="left" vertical="center"/>
    </xf>
    <xf numFmtId="0" fontId="5" fillId="3" borderId="9"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0" xfId="0" applyFont="1" applyFill="1" applyAlignment="1" applyProtection="1">
      <alignment horizontal="left" vertical="top" wrapText="1"/>
    </xf>
    <xf numFmtId="0" fontId="19" fillId="3" borderId="111" xfId="0" applyFont="1" applyFill="1" applyBorder="1" applyAlignment="1" applyProtection="1">
      <alignment horizontal="center" vertical="center"/>
    </xf>
    <xf numFmtId="0" fontId="19" fillId="3" borderId="112" xfId="0" applyFont="1" applyFill="1" applyBorder="1" applyAlignment="1" applyProtection="1">
      <alignment horizontal="center" vertical="center"/>
    </xf>
    <xf numFmtId="0" fontId="19" fillId="3" borderId="113" xfId="0" applyFont="1" applyFill="1" applyBorder="1" applyAlignment="1" applyProtection="1">
      <alignment horizontal="center" vertical="center"/>
    </xf>
    <xf numFmtId="0" fontId="19" fillId="3" borderId="23" xfId="0" applyFont="1" applyFill="1" applyBorder="1" applyAlignment="1" applyProtection="1">
      <alignment horizontal="center" vertical="center" wrapText="1"/>
    </xf>
    <xf numFmtId="0" fontId="19" fillId="3" borderId="96" xfId="0" applyFont="1" applyFill="1" applyBorder="1" applyAlignment="1" applyProtection="1">
      <alignment horizontal="center" vertical="center" wrapText="1"/>
    </xf>
    <xf numFmtId="0" fontId="19" fillId="3" borderId="24" xfId="0" applyFont="1" applyFill="1" applyBorder="1" applyAlignment="1" applyProtection="1">
      <alignment horizontal="center" vertical="center" wrapText="1"/>
    </xf>
    <xf numFmtId="0" fontId="19" fillId="3" borderId="23" xfId="0" applyFont="1" applyFill="1" applyBorder="1" applyAlignment="1" applyProtection="1">
      <alignment horizontal="center" vertical="center"/>
    </xf>
    <xf numFmtId="0" fontId="19" fillId="3" borderId="96" xfId="0" applyFont="1" applyFill="1" applyBorder="1" applyAlignment="1" applyProtection="1">
      <alignment horizontal="center" vertical="center"/>
    </xf>
    <xf numFmtId="0" fontId="19" fillId="3" borderId="24"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0" xfId="0" applyFont="1" applyFill="1" applyBorder="1" applyAlignment="1" applyProtection="1">
      <alignment horizontal="left" vertical="top" wrapText="1"/>
    </xf>
    <xf numFmtId="0" fontId="19" fillId="3" borderId="15" xfId="0" applyFont="1" applyFill="1" applyBorder="1" applyAlignment="1" applyProtection="1">
      <alignment horizontal="center" vertical="center" textRotation="255"/>
    </xf>
    <xf numFmtId="0" fontId="35" fillId="3" borderId="13" xfId="0" applyFont="1" applyFill="1" applyBorder="1" applyProtection="1"/>
    <xf numFmtId="0" fontId="19" fillId="3" borderId="0" xfId="0" applyFont="1" applyFill="1" applyAlignment="1">
      <alignment horizontal="left" vertical="center"/>
    </xf>
    <xf numFmtId="0" fontId="19" fillId="3" borderId="1" xfId="0" applyFont="1" applyFill="1" applyBorder="1" applyAlignment="1">
      <alignment horizontal="left" vertical="center"/>
    </xf>
    <xf numFmtId="0" fontId="19" fillId="3" borderId="114" xfId="0" applyFont="1" applyFill="1" applyBorder="1" applyAlignment="1">
      <alignment horizontal="center" vertical="center"/>
    </xf>
    <xf numFmtId="0" fontId="19" fillId="3" borderId="115" xfId="0" applyFont="1" applyFill="1" applyBorder="1" applyAlignment="1">
      <alignment horizontal="center" vertical="center"/>
    </xf>
    <xf numFmtId="189" fontId="19" fillId="3" borderId="12" xfId="0" applyNumberFormat="1" applyFont="1" applyFill="1" applyBorder="1" applyAlignment="1">
      <alignment horizontal="center" vertical="center"/>
    </xf>
    <xf numFmtId="0" fontId="32" fillId="3" borderId="7" xfId="0" applyFont="1" applyFill="1" applyBorder="1" applyAlignment="1">
      <alignment horizontal="left" vertical="top"/>
    </xf>
    <xf numFmtId="190" fontId="19" fillId="3" borderId="12" xfId="0" applyNumberFormat="1" applyFont="1" applyFill="1" applyBorder="1" applyAlignment="1">
      <alignment horizontal="center" vertical="center"/>
    </xf>
    <xf numFmtId="0" fontId="19" fillId="3" borderId="23" xfId="0" applyFont="1" applyFill="1" applyBorder="1" applyAlignment="1">
      <alignment horizontal="center" vertical="center" wrapText="1"/>
    </xf>
    <xf numFmtId="0" fontId="19" fillId="3" borderId="24" xfId="0" applyFont="1" applyFill="1" applyBorder="1" applyAlignment="1">
      <alignment horizontal="center" vertical="center" wrapText="1"/>
    </xf>
    <xf numFmtId="190" fontId="19" fillId="3" borderId="13" xfId="0" applyNumberFormat="1" applyFont="1" applyFill="1" applyBorder="1" applyAlignment="1">
      <alignment horizontal="center" vertical="center"/>
    </xf>
    <xf numFmtId="0" fontId="32" fillId="3" borderId="51" xfId="0" applyFont="1" applyFill="1" applyBorder="1" applyAlignment="1">
      <alignment horizontal="center" vertical="center" wrapText="1"/>
    </xf>
    <xf numFmtId="0" fontId="32" fillId="3" borderId="102" xfId="0" applyFont="1" applyFill="1" applyBorder="1" applyAlignment="1">
      <alignment horizontal="center" vertical="center" wrapText="1"/>
    </xf>
    <xf numFmtId="0" fontId="32" fillId="3" borderId="52" xfId="0" applyFont="1" applyFill="1" applyBorder="1" applyAlignment="1">
      <alignment horizontal="center" vertical="center" wrapText="1"/>
    </xf>
    <xf numFmtId="0" fontId="19" fillId="2" borderId="51" xfId="0" applyFont="1" applyFill="1" applyBorder="1" applyAlignment="1" applyProtection="1">
      <alignment horizontal="left" vertical="center" wrapText="1"/>
      <protection locked="0"/>
    </xf>
    <xf numFmtId="0" fontId="19" fillId="2" borderId="102" xfId="0" applyFont="1" applyFill="1" applyBorder="1" applyAlignment="1" applyProtection="1">
      <alignment horizontal="left" vertical="center" wrapText="1"/>
      <protection locked="0"/>
    </xf>
    <xf numFmtId="0" fontId="19" fillId="2" borderId="53" xfId="0" applyFont="1" applyFill="1" applyBorder="1" applyAlignment="1" applyProtection="1">
      <alignment horizontal="left" vertical="center" wrapText="1"/>
      <protection locked="0"/>
    </xf>
    <xf numFmtId="0" fontId="27" fillId="2" borderId="54" xfId="0" applyFont="1" applyFill="1" applyBorder="1" applyAlignment="1" applyProtection="1">
      <alignment horizontal="left" vertical="center"/>
      <protection locked="0"/>
    </xf>
    <xf numFmtId="0" fontId="27" fillId="2" borderId="49" xfId="0" applyFont="1" applyFill="1" applyBorder="1" applyAlignment="1" applyProtection="1">
      <alignment horizontal="left" vertical="center"/>
      <protection locked="0"/>
    </xf>
    <xf numFmtId="0" fontId="19" fillId="3" borderId="37" xfId="0" applyFont="1" applyFill="1" applyBorder="1" applyAlignment="1" applyProtection="1">
      <alignment horizontal="center" vertical="center"/>
    </xf>
    <xf numFmtId="0" fontId="19" fillId="3" borderId="38" xfId="0" applyFont="1" applyFill="1" applyBorder="1" applyAlignment="1" applyProtection="1">
      <alignment horizontal="left" vertical="center"/>
    </xf>
    <xf numFmtId="0" fontId="19" fillId="3" borderId="39" xfId="0" applyFont="1" applyFill="1" applyBorder="1" applyAlignment="1" applyProtection="1">
      <alignment horizontal="left" vertical="center"/>
    </xf>
    <xf numFmtId="0" fontId="19" fillId="3" borderId="39" xfId="0" applyFont="1" applyFill="1" applyBorder="1" applyAlignment="1" applyProtection="1">
      <alignment horizontal="left" vertical="center" wrapText="1"/>
    </xf>
    <xf numFmtId="0" fontId="19" fillId="3" borderId="40" xfId="0" applyFont="1" applyFill="1" applyBorder="1" applyAlignment="1" applyProtection="1">
      <alignment horizontal="left" vertical="center"/>
    </xf>
    <xf numFmtId="0" fontId="19" fillId="3" borderId="71" xfId="0" applyFont="1" applyFill="1" applyBorder="1" applyAlignment="1" applyProtection="1">
      <alignment horizontal="center" vertical="center"/>
    </xf>
    <xf numFmtId="0" fontId="19" fillId="3" borderId="66" xfId="0" applyFont="1" applyFill="1" applyBorder="1" applyAlignment="1" applyProtection="1">
      <alignment horizontal="center" vertical="center"/>
    </xf>
    <xf numFmtId="0" fontId="19" fillId="3" borderId="116" xfId="0" applyFont="1" applyFill="1" applyBorder="1" applyAlignment="1" applyProtection="1">
      <alignment horizontal="center" vertical="center"/>
    </xf>
    <xf numFmtId="0" fontId="19" fillId="3" borderId="9"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9" fillId="3" borderId="2" xfId="0" applyFont="1" applyFill="1" applyBorder="1" applyAlignment="1" applyProtection="1">
      <alignment horizontal="center" vertical="center"/>
    </xf>
    <xf numFmtId="0" fontId="0" fillId="3" borderId="2" xfId="0" applyFill="1" applyBorder="1"/>
    <xf numFmtId="0" fontId="27" fillId="3" borderId="107" xfId="0" applyFont="1" applyFill="1" applyBorder="1" applyAlignment="1" applyProtection="1">
      <alignment horizontal="center" vertical="center" wrapText="1"/>
    </xf>
    <xf numFmtId="0" fontId="27" fillId="3" borderId="65" xfId="0" applyFont="1" applyFill="1" applyBorder="1" applyAlignment="1" applyProtection="1">
      <alignment horizontal="center" vertical="center" wrapText="1"/>
    </xf>
    <xf numFmtId="0" fontId="19" fillId="3" borderId="117" xfId="0" applyFont="1" applyFill="1" applyBorder="1" applyAlignment="1">
      <alignment horizontal="center" vertical="center"/>
    </xf>
    <xf numFmtId="0" fontId="19" fillId="3" borderId="118" xfId="0" applyFont="1" applyFill="1" applyBorder="1" applyAlignment="1">
      <alignment horizontal="center" vertical="center"/>
    </xf>
    <xf numFmtId="189" fontId="19" fillId="3" borderId="39" xfId="0" applyNumberFormat="1" applyFont="1" applyFill="1" applyBorder="1" applyAlignment="1">
      <alignment horizontal="center" vertical="center"/>
    </xf>
    <xf numFmtId="0" fontId="32" fillId="3" borderId="35" xfId="0" applyFont="1" applyFill="1" applyBorder="1" applyAlignment="1">
      <alignment horizontal="left" vertical="top"/>
    </xf>
    <xf numFmtId="190" fontId="19" fillId="3" borderId="39" xfId="0" applyNumberFormat="1" applyFont="1" applyFill="1" applyBorder="1" applyAlignment="1">
      <alignment horizontal="center" vertical="center"/>
    </xf>
    <xf numFmtId="0" fontId="19" fillId="3" borderId="9" xfId="0" applyFont="1" applyFill="1" applyBorder="1" applyAlignment="1">
      <alignment horizontal="center" vertical="center" wrapText="1"/>
    </xf>
    <xf numFmtId="0" fontId="19" fillId="3" borderId="1" xfId="0" applyFont="1" applyFill="1" applyBorder="1" applyAlignment="1">
      <alignment horizontal="center" vertical="center" wrapText="1"/>
    </xf>
    <xf numFmtId="190" fontId="19" fillId="3" borderId="40" xfId="0" applyNumberFormat="1" applyFont="1" applyFill="1" applyBorder="1" applyAlignment="1">
      <alignment horizontal="center" vertical="center"/>
    </xf>
    <xf numFmtId="0" fontId="19" fillId="3" borderId="1" xfId="0" applyFont="1" applyFill="1" applyBorder="1" applyAlignment="1" applyProtection="1">
      <alignment horizontal="left" vertical="top" wrapText="1"/>
    </xf>
    <xf numFmtId="0" fontId="32" fillId="3" borderId="55" xfId="0" applyFont="1" applyFill="1" applyBorder="1" applyAlignment="1">
      <alignment horizontal="center" vertical="center" textRotation="255"/>
    </xf>
    <xf numFmtId="0" fontId="32" fillId="3" borderId="72" xfId="0" applyFont="1" applyFill="1" applyBorder="1" applyAlignment="1">
      <alignment horizontal="center" vertical="center" textRotation="255"/>
    </xf>
    <xf numFmtId="0" fontId="32" fillId="3" borderId="59" xfId="0" applyFont="1" applyFill="1" applyBorder="1" applyAlignment="1">
      <alignment horizontal="center" vertical="center" textRotation="255"/>
    </xf>
    <xf numFmtId="0" fontId="23" fillId="2" borderId="55" xfId="0" applyFont="1" applyFill="1" applyBorder="1" applyAlignment="1">
      <alignment horizontal="right" vertical="center"/>
    </xf>
    <xf numFmtId="187" fontId="23" fillId="3" borderId="72" xfId="0" applyNumberFormat="1" applyFont="1" applyFill="1" applyBorder="1" applyAlignment="1">
      <alignment horizontal="center" vertical="center"/>
    </xf>
    <xf numFmtId="191" fontId="27" fillId="2" borderId="56" xfId="0" applyNumberFormat="1" applyFont="1" applyFill="1" applyBorder="1" applyAlignment="1" applyProtection="1">
      <alignment horizontal="right"/>
      <protection locked="0"/>
    </xf>
    <xf numFmtId="191" fontId="27" fillId="2" borderId="63" xfId="0" applyNumberFormat="1" applyFont="1" applyFill="1" applyBorder="1" applyAlignment="1" applyProtection="1">
      <alignment horizontal="right"/>
      <protection locked="0"/>
    </xf>
    <xf numFmtId="191" fontId="27" fillId="2" borderId="57" xfId="0" applyNumberFormat="1" applyFont="1" applyFill="1" applyBorder="1" applyAlignment="1" applyProtection="1">
      <alignment horizontal="right"/>
      <protection locked="0"/>
    </xf>
    <xf numFmtId="0" fontId="19" fillId="3" borderId="51" xfId="0" applyFont="1" applyFill="1" applyBorder="1" applyAlignment="1" applyProtection="1">
      <alignment horizontal="center" vertical="center" wrapText="1"/>
    </xf>
    <xf numFmtId="0" fontId="19" fillId="3" borderId="102" xfId="0" applyFont="1" applyFill="1" applyBorder="1" applyAlignment="1" applyProtection="1">
      <alignment horizontal="center" vertical="center" wrapText="1"/>
    </xf>
    <xf numFmtId="0" fontId="19" fillId="3" borderId="52" xfId="0" applyFont="1" applyFill="1" applyBorder="1" applyAlignment="1" applyProtection="1">
      <alignment horizontal="center" vertical="center" wrapText="1"/>
    </xf>
    <xf numFmtId="0" fontId="19" fillId="3" borderId="51" xfId="0" applyFont="1" applyFill="1" applyBorder="1" applyAlignment="1" applyProtection="1">
      <alignment horizontal="center" vertical="center"/>
    </xf>
    <xf numFmtId="0" fontId="19" fillId="3" borderId="102" xfId="0" applyFont="1" applyFill="1" applyBorder="1" applyAlignment="1" applyProtection="1">
      <alignment horizontal="center" vertical="center"/>
    </xf>
    <xf numFmtId="0" fontId="19" fillId="3" borderId="52" xfId="0" applyFont="1" applyFill="1" applyBorder="1" applyAlignment="1" applyProtection="1">
      <alignment horizontal="center" vertical="center"/>
    </xf>
    <xf numFmtId="0" fontId="19" fillId="3" borderId="67" xfId="0" applyFont="1" applyFill="1" applyBorder="1" applyAlignment="1" applyProtection="1">
      <alignment horizontal="center" vertical="center"/>
    </xf>
    <xf numFmtId="0" fontId="0" fillId="3" borderId="47" xfId="0" applyFill="1" applyBorder="1"/>
    <xf numFmtId="0" fontId="0" fillId="3" borderId="36" xfId="0" applyFill="1" applyBorder="1"/>
    <xf numFmtId="0" fontId="32" fillId="3" borderId="9" xfId="0" applyFont="1" applyFill="1" applyBorder="1" applyAlignment="1">
      <alignment horizontal="center" vertical="center" textRotation="255"/>
    </xf>
    <xf numFmtId="0" fontId="32" fillId="3" borderId="0" xfId="0" applyFont="1" applyFill="1" applyBorder="1" applyAlignment="1">
      <alignment horizontal="center" vertical="center" textRotation="255"/>
    </xf>
    <xf numFmtId="0" fontId="32" fillId="3" borderId="1" xfId="0" applyFont="1" applyFill="1" applyBorder="1" applyAlignment="1">
      <alignment horizontal="center" vertical="center" textRotation="255"/>
    </xf>
    <xf numFmtId="0" fontId="0" fillId="2" borderId="9" xfId="0" applyFill="1" applyBorder="1"/>
    <xf numFmtId="0" fontId="0" fillId="3" borderId="0" xfId="0" applyFill="1"/>
    <xf numFmtId="0" fontId="0" fillId="2" borderId="34" xfId="0" applyFill="1" applyBorder="1" applyProtection="1">
      <protection locked="0"/>
    </xf>
    <xf numFmtId="191" fontId="27" fillId="2" borderId="35" xfId="0" applyNumberFormat="1" applyFont="1" applyFill="1" applyBorder="1" applyAlignment="1" applyProtection="1">
      <alignment horizontal="right"/>
      <protection locked="0"/>
    </xf>
    <xf numFmtId="191" fontId="27" fillId="2" borderId="43" xfId="0" applyNumberFormat="1" applyFont="1" applyFill="1" applyBorder="1" applyAlignment="1" applyProtection="1">
      <alignment horizontal="right"/>
      <protection locked="0"/>
    </xf>
    <xf numFmtId="0" fontId="19" fillId="3" borderId="107" xfId="0" applyFont="1" applyFill="1" applyBorder="1" applyAlignment="1" applyProtection="1">
      <alignment horizontal="left" vertical="center"/>
    </xf>
    <xf numFmtId="0" fontId="19" fillId="3" borderId="63" xfId="0" applyFont="1" applyFill="1" applyBorder="1" applyAlignment="1" applyProtection="1">
      <alignment horizontal="left" vertical="center"/>
    </xf>
    <xf numFmtId="0" fontId="19" fillId="3" borderId="65" xfId="0" applyFont="1" applyFill="1" applyBorder="1" applyAlignment="1" applyProtection="1">
      <alignment horizontal="left" vertical="center"/>
    </xf>
    <xf numFmtId="0" fontId="19" fillId="3" borderId="55" xfId="0" applyFont="1" applyFill="1" applyBorder="1" applyAlignment="1" applyProtection="1">
      <alignment horizontal="left" vertical="center"/>
    </xf>
    <xf numFmtId="0" fontId="19" fillId="3" borderId="59" xfId="0" applyFont="1" applyFill="1" applyBorder="1" applyAlignment="1" applyProtection="1">
      <alignment horizontal="left" vertical="center"/>
    </xf>
    <xf numFmtId="0" fontId="19" fillId="3" borderId="64" xfId="0" applyFont="1" applyFill="1" applyBorder="1" applyAlignment="1" applyProtection="1">
      <alignment horizontal="left" vertical="center"/>
    </xf>
    <xf numFmtId="0" fontId="0" fillId="3" borderId="82" xfId="0" applyFill="1" applyBorder="1"/>
    <xf numFmtId="0" fontId="0" fillId="3" borderId="83" xfId="0" applyFill="1" applyBorder="1"/>
    <xf numFmtId="0" fontId="0" fillId="3" borderId="108" xfId="0" applyFill="1" applyBorder="1"/>
    <xf numFmtId="0" fontId="19" fillId="3" borderId="47" xfId="0" applyFont="1" applyFill="1" applyBorder="1" applyAlignment="1" applyProtection="1">
      <alignment horizontal="left" vertical="center"/>
    </xf>
    <xf numFmtId="0" fontId="19" fillId="3" borderId="35" xfId="0" applyFont="1" applyFill="1" applyBorder="1" applyAlignment="1" applyProtection="1">
      <alignment horizontal="left" vertical="center"/>
    </xf>
    <xf numFmtId="0" fontId="19" fillId="3" borderId="36" xfId="0" applyFont="1" applyFill="1" applyBorder="1" applyAlignment="1" applyProtection="1">
      <alignment horizontal="left" vertical="center"/>
    </xf>
    <xf numFmtId="0" fontId="19" fillId="3" borderId="9" xfId="0" applyFont="1" applyFill="1" applyBorder="1" applyAlignment="1" applyProtection="1">
      <alignment horizontal="left" vertical="center"/>
    </xf>
    <xf numFmtId="0" fontId="19" fillId="3" borderId="1" xfId="0" applyFont="1" applyFill="1" applyBorder="1" applyAlignment="1" applyProtection="1">
      <alignment horizontal="left" vertical="center"/>
    </xf>
    <xf numFmtId="0" fontId="19" fillId="3" borderId="2" xfId="0" applyFont="1" applyFill="1" applyBorder="1" applyAlignment="1" applyProtection="1">
      <alignment horizontal="left" vertical="center"/>
    </xf>
    <xf numFmtId="192" fontId="19" fillId="3" borderId="5" xfId="0" applyNumberFormat="1" applyFont="1" applyFill="1" applyBorder="1" applyAlignment="1" applyProtection="1">
      <alignment horizontal="center" vertical="center"/>
    </xf>
    <xf numFmtId="0" fontId="27" fillId="3" borderId="26" xfId="0" applyFont="1" applyFill="1" applyBorder="1" applyAlignment="1" applyProtection="1">
      <alignment horizontal="center" vertical="center"/>
    </xf>
    <xf numFmtId="0" fontId="27" fillId="3" borderId="8" xfId="0" applyFont="1" applyFill="1" applyBorder="1" applyAlignment="1" applyProtection="1">
      <alignment horizontal="center" vertical="center"/>
    </xf>
    <xf numFmtId="0" fontId="23" fillId="2" borderId="9" xfId="0" applyFont="1" applyFill="1" applyBorder="1" applyAlignment="1">
      <alignment horizontal="right" vertical="center"/>
    </xf>
    <xf numFmtId="187" fontId="23" fillId="3" borderId="0" xfId="0" applyNumberFormat="1" applyFont="1" applyFill="1" applyBorder="1" applyAlignment="1">
      <alignment horizontal="center" vertical="center"/>
    </xf>
    <xf numFmtId="191" fontId="27" fillId="2" borderId="34" xfId="0" applyNumberFormat="1" applyFont="1" applyFill="1" applyBorder="1" applyAlignment="1" applyProtection="1">
      <alignment horizontal="right"/>
      <protection locked="0"/>
    </xf>
    <xf numFmtId="192" fontId="19" fillId="3" borderId="2" xfId="0" applyNumberFormat="1" applyFont="1" applyFill="1" applyBorder="1" applyAlignment="1" applyProtection="1">
      <alignment horizontal="center" vertical="center"/>
    </xf>
    <xf numFmtId="0" fontId="27" fillId="3" borderId="47" xfId="0" applyFont="1" applyFill="1" applyBorder="1" applyAlignment="1" applyProtection="1">
      <alignment horizontal="center" vertical="center"/>
    </xf>
    <xf numFmtId="0" fontId="27" fillId="3" borderId="36" xfId="0" applyFont="1" applyFill="1" applyBorder="1" applyAlignment="1" applyProtection="1">
      <alignment horizontal="center" vertical="center"/>
    </xf>
    <xf numFmtId="0" fontId="32" fillId="3" borderId="51" xfId="0" applyFont="1" applyFill="1" applyBorder="1" applyAlignment="1">
      <alignment horizontal="center" vertical="center" textRotation="255"/>
    </xf>
    <xf numFmtId="0" fontId="32" fillId="3" borderId="102" xfId="0" applyFont="1" applyFill="1" applyBorder="1" applyAlignment="1">
      <alignment horizontal="center" vertical="center" textRotation="255"/>
    </xf>
    <xf numFmtId="0" fontId="32" fillId="3" borderId="52" xfId="0" applyFont="1" applyFill="1" applyBorder="1" applyAlignment="1">
      <alignment horizontal="center" vertical="center" textRotation="255"/>
    </xf>
    <xf numFmtId="0" fontId="23" fillId="2" borderId="51" xfId="0" applyFont="1" applyFill="1" applyBorder="1" applyAlignment="1">
      <alignment horizontal="right" vertical="center"/>
    </xf>
    <xf numFmtId="187" fontId="23" fillId="3" borderId="102" xfId="0" applyNumberFormat="1" applyFont="1" applyFill="1" applyBorder="1" applyAlignment="1">
      <alignment horizontal="center" vertical="center"/>
    </xf>
    <xf numFmtId="191" fontId="27" fillId="2" borderId="53" xfId="0" applyNumberFormat="1" applyFont="1" applyFill="1" applyBorder="1" applyAlignment="1" applyProtection="1">
      <alignment horizontal="right"/>
      <protection locked="0"/>
    </xf>
    <xf numFmtId="191" fontId="27" fillId="2" borderId="54" xfId="0" applyNumberFormat="1" applyFont="1" applyFill="1" applyBorder="1" applyAlignment="1" applyProtection="1">
      <alignment horizontal="right"/>
      <protection locked="0"/>
    </xf>
    <xf numFmtId="191" fontId="27" fillId="2" borderId="49" xfId="0" applyNumberFormat="1" applyFont="1" applyFill="1" applyBorder="1" applyAlignment="1" applyProtection="1">
      <alignment horizontal="right"/>
      <protection locked="0"/>
    </xf>
    <xf numFmtId="0" fontId="19" fillId="3" borderId="55" xfId="0" applyFont="1" applyFill="1" applyBorder="1" applyAlignment="1">
      <alignment horizontal="center" vertical="center" wrapText="1"/>
    </xf>
    <xf numFmtId="0" fontId="19" fillId="3" borderId="59" xfId="0" applyFont="1" applyFill="1" applyBorder="1" applyAlignment="1">
      <alignment horizontal="center" vertical="center" wrapText="1"/>
    </xf>
    <xf numFmtId="176" fontId="19" fillId="3" borderId="55" xfId="0" applyNumberFormat="1" applyFont="1" applyFill="1" applyBorder="1" applyAlignment="1">
      <alignment horizontal="right" vertical="center"/>
    </xf>
    <xf numFmtId="176" fontId="19" fillId="3" borderId="63" xfId="0" applyNumberFormat="1" applyFont="1" applyFill="1" applyBorder="1" applyAlignment="1">
      <alignment horizontal="right" vertical="center"/>
    </xf>
    <xf numFmtId="0" fontId="32" fillId="3" borderId="43" xfId="0" applyFont="1" applyFill="1" applyBorder="1" applyAlignment="1">
      <alignment horizontal="left" vertical="top"/>
    </xf>
    <xf numFmtId="176" fontId="19" fillId="3" borderId="57" xfId="0" applyNumberFormat="1" applyFont="1" applyFill="1" applyBorder="1" applyAlignment="1">
      <alignment horizontal="right" vertical="center"/>
    </xf>
    <xf numFmtId="176" fontId="19" fillId="3" borderId="72" xfId="0" applyNumberFormat="1" applyFont="1" applyFill="1" applyBorder="1" applyAlignment="1">
      <alignment horizontal="right" vertical="center"/>
    </xf>
    <xf numFmtId="176" fontId="19" fillId="3" borderId="56" xfId="0" applyNumberFormat="1" applyFont="1" applyFill="1" applyBorder="1" applyAlignment="1">
      <alignment horizontal="right" vertical="center"/>
    </xf>
    <xf numFmtId="0" fontId="19" fillId="3" borderId="65" xfId="0" applyFont="1" applyFill="1" applyBorder="1" applyAlignment="1">
      <alignment horizontal="center" vertical="center"/>
    </xf>
    <xf numFmtId="0" fontId="19" fillId="3" borderId="107" xfId="0" applyFont="1" applyFill="1" applyBorder="1" applyAlignment="1">
      <alignment horizontal="center" vertical="center"/>
    </xf>
    <xf numFmtId="0" fontId="19" fillId="3" borderId="63" xfId="0" applyFont="1" applyFill="1" applyBorder="1" applyAlignment="1">
      <alignment horizontal="center" vertical="center"/>
    </xf>
    <xf numFmtId="176" fontId="19" fillId="3" borderId="107" xfId="0" applyNumberFormat="1" applyFont="1" applyFill="1" applyBorder="1" applyAlignment="1">
      <alignment horizontal="right" vertical="center"/>
    </xf>
    <xf numFmtId="0" fontId="19" fillId="3" borderId="59" xfId="0" applyFont="1" applyFill="1" applyBorder="1" applyAlignment="1">
      <alignment horizontal="center" vertical="center"/>
    </xf>
    <xf numFmtId="0" fontId="21" fillId="3" borderId="0" xfId="0" applyFont="1" applyFill="1" applyBorder="1" applyAlignment="1" applyProtection="1">
      <alignment vertical="center"/>
    </xf>
    <xf numFmtId="0" fontId="32" fillId="3" borderId="55" xfId="0" applyFont="1" applyFill="1" applyBorder="1" applyAlignment="1">
      <alignment horizontal="center" vertical="center" wrapText="1"/>
    </xf>
    <xf numFmtId="0" fontId="32" fillId="3" borderId="72" xfId="0" applyFont="1" applyFill="1" applyBorder="1" applyAlignment="1">
      <alignment horizontal="center" vertical="center"/>
    </xf>
    <xf numFmtId="0" fontId="32" fillId="3" borderId="59" xfId="0" applyFont="1" applyFill="1" applyBorder="1" applyAlignment="1">
      <alignment horizontal="center" vertical="center"/>
    </xf>
    <xf numFmtId="193" fontId="23" fillId="2" borderId="55" xfId="0" applyNumberFormat="1" applyFont="1" applyFill="1" applyBorder="1" applyAlignment="1">
      <alignment horizontal="right" vertical="center"/>
    </xf>
    <xf numFmtId="183" fontId="27" fillId="2" borderId="56" xfId="0" applyNumberFormat="1" applyFont="1" applyFill="1" applyBorder="1" applyAlignment="1" applyProtection="1">
      <alignment horizontal="right"/>
      <protection locked="0"/>
    </xf>
    <xf numFmtId="183" fontId="27" fillId="2" borderId="63" xfId="0" applyNumberFormat="1" applyFont="1" applyFill="1" applyBorder="1" applyAlignment="1" applyProtection="1">
      <alignment horizontal="right"/>
      <protection locked="0"/>
    </xf>
    <xf numFmtId="183" fontId="27" fillId="2" borderId="57" xfId="0" applyNumberFormat="1" applyFont="1" applyFill="1" applyBorder="1" applyAlignment="1" applyProtection="1">
      <alignment horizontal="right"/>
      <protection locked="0"/>
    </xf>
    <xf numFmtId="192" fontId="19" fillId="3" borderId="67" xfId="0" applyNumberFormat="1" applyFont="1" applyFill="1" applyBorder="1" applyAlignment="1" applyProtection="1">
      <alignment horizontal="center" vertical="center"/>
    </xf>
    <xf numFmtId="0" fontId="27" fillId="3" borderId="48" xfId="0" applyFont="1" applyFill="1" applyBorder="1" applyAlignment="1" applyProtection="1">
      <alignment horizontal="center" vertical="center"/>
    </xf>
    <xf numFmtId="0" fontId="27" fillId="3" borderId="60" xfId="0" applyFont="1" applyFill="1" applyBorder="1" applyAlignment="1" applyProtection="1">
      <alignment horizontal="center" vertical="center"/>
    </xf>
    <xf numFmtId="176" fontId="19" fillId="3" borderId="9" xfId="0" applyNumberFormat="1" applyFont="1" applyFill="1" applyBorder="1" applyAlignment="1">
      <alignment horizontal="right" vertical="center"/>
    </xf>
    <xf numFmtId="176" fontId="19" fillId="3" borderId="35" xfId="0" applyNumberFormat="1" applyFont="1" applyFill="1" applyBorder="1" applyAlignment="1">
      <alignment horizontal="right" vertical="center"/>
    </xf>
    <xf numFmtId="176" fontId="19" fillId="3" borderId="43" xfId="0" applyNumberFormat="1" applyFont="1" applyFill="1" applyBorder="1" applyAlignment="1">
      <alignment horizontal="right" vertical="center"/>
    </xf>
    <xf numFmtId="176" fontId="19" fillId="3" borderId="0" xfId="0" applyNumberFormat="1" applyFont="1" applyFill="1" applyBorder="1" applyAlignment="1">
      <alignment horizontal="right" vertical="center"/>
    </xf>
    <xf numFmtId="176" fontId="19" fillId="3" borderId="34" xfId="0" applyNumberFormat="1" applyFont="1" applyFill="1" applyBorder="1" applyAlignment="1">
      <alignment horizontal="right" vertical="center"/>
    </xf>
    <xf numFmtId="0" fontId="19" fillId="3" borderId="36" xfId="0" applyFont="1" applyFill="1" applyBorder="1" applyAlignment="1">
      <alignment horizontal="center" vertical="center"/>
    </xf>
    <xf numFmtId="0" fontId="19" fillId="3" borderId="47" xfId="0" applyFont="1" applyFill="1" applyBorder="1" applyAlignment="1">
      <alignment vertical="center"/>
    </xf>
    <xf numFmtId="0" fontId="19" fillId="3" borderId="35" xfId="0" applyFont="1" applyFill="1" applyBorder="1" applyAlignment="1">
      <alignment vertical="center"/>
    </xf>
    <xf numFmtId="0" fontId="19" fillId="3" borderId="36" xfId="0" applyFont="1" applyFill="1" applyBorder="1" applyAlignment="1">
      <alignment vertical="center"/>
    </xf>
    <xf numFmtId="176" fontId="19" fillId="3" borderId="47" xfId="0" applyNumberFormat="1" applyFont="1" applyFill="1" applyBorder="1" applyAlignment="1">
      <alignment horizontal="right" vertical="center"/>
    </xf>
    <xf numFmtId="0" fontId="19" fillId="3" borderId="1" xfId="0" applyFont="1" applyFill="1" applyBorder="1" applyAlignment="1">
      <alignment horizontal="center" vertical="center"/>
    </xf>
    <xf numFmtId="0" fontId="32" fillId="3" borderId="9" xfId="0" applyFont="1" applyFill="1" applyBorder="1" applyAlignment="1">
      <alignment horizontal="center" vertical="center"/>
    </xf>
    <xf numFmtId="0" fontId="32" fillId="3" borderId="0" xfId="0" applyFont="1" applyFill="1" applyBorder="1" applyAlignment="1">
      <alignment horizontal="center" vertical="center"/>
    </xf>
    <xf numFmtId="0" fontId="32" fillId="3" borderId="1" xfId="0" applyFont="1" applyFill="1" applyBorder="1" applyAlignment="1">
      <alignment horizontal="center" vertical="center"/>
    </xf>
    <xf numFmtId="193" fontId="23" fillId="2" borderId="9" xfId="0" applyNumberFormat="1" applyFont="1" applyFill="1" applyBorder="1" applyAlignment="1">
      <alignment horizontal="right" vertical="center"/>
    </xf>
    <xf numFmtId="183" fontId="27" fillId="2" borderId="34" xfId="0" applyNumberFormat="1" applyFont="1" applyFill="1" applyBorder="1" applyAlignment="1" applyProtection="1">
      <alignment horizontal="right"/>
      <protection locked="0"/>
    </xf>
    <xf numFmtId="183" fontId="27" fillId="2" borderId="35" xfId="0" applyNumberFormat="1" applyFont="1" applyFill="1" applyBorder="1" applyAlignment="1" applyProtection="1">
      <alignment horizontal="right"/>
      <protection locked="0"/>
    </xf>
    <xf numFmtId="183" fontId="27" fillId="2" borderId="43" xfId="0" applyNumberFormat="1" applyFont="1" applyFill="1" applyBorder="1" applyAlignment="1" applyProtection="1">
      <alignment horizontal="right"/>
      <protection locked="0"/>
    </xf>
    <xf numFmtId="0" fontId="2" fillId="4" borderId="0" xfId="0" applyFont="1" applyFill="1" applyAlignment="1" applyProtection="1">
      <alignment vertical="center"/>
    </xf>
    <xf numFmtId="192" fontId="19" fillId="3" borderId="37" xfId="0" applyNumberFormat="1" applyFont="1" applyFill="1" applyBorder="1" applyAlignment="1" applyProtection="1">
      <alignment horizontal="center" vertical="center"/>
    </xf>
    <xf numFmtId="0" fontId="27" fillId="3" borderId="42" xfId="0" applyFont="1" applyFill="1" applyBorder="1" applyAlignment="1" applyProtection="1">
      <alignment horizontal="center" vertical="center"/>
    </xf>
    <xf numFmtId="0" fontId="27" fillId="3" borderId="40" xfId="0" applyFont="1" applyFill="1" applyBorder="1" applyAlignment="1" applyProtection="1">
      <alignment horizontal="center" vertical="center"/>
    </xf>
    <xf numFmtId="0" fontId="19" fillId="3" borderId="9" xfId="0" applyFont="1" applyFill="1" applyBorder="1" applyAlignment="1">
      <alignment vertical="center"/>
    </xf>
    <xf numFmtId="0" fontId="19" fillId="3" borderId="34" xfId="0" applyFont="1" applyFill="1" applyBorder="1" applyAlignment="1">
      <alignment vertical="center"/>
    </xf>
    <xf numFmtId="192" fontId="19" fillId="3" borderId="64" xfId="0" applyNumberFormat="1" applyFont="1" applyFill="1" applyBorder="1" applyAlignment="1" applyProtection="1">
      <alignment horizontal="center" vertical="center"/>
    </xf>
    <xf numFmtId="0" fontId="27" fillId="3" borderId="107" xfId="0" applyFont="1" applyFill="1" applyBorder="1" applyAlignment="1" applyProtection="1">
      <alignment horizontal="center" vertical="center"/>
    </xf>
    <xf numFmtId="0" fontId="27" fillId="3" borderId="65" xfId="0" applyFont="1" applyFill="1" applyBorder="1" applyAlignment="1" applyProtection="1">
      <alignment horizontal="center" vertical="center"/>
    </xf>
    <xf numFmtId="0" fontId="19" fillId="3" borderId="51" xfId="0" applyFont="1" applyFill="1" applyBorder="1" applyAlignment="1">
      <alignment horizontal="center" vertical="center" wrapText="1"/>
    </xf>
    <xf numFmtId="0" fontId="19" fillId="3" borderId="52" xfId="0" applyFont="1" applyFill="1" applyBorder="1" applyAlignment="1">
      <alignment horizontal="center" vertical="center" wrapText="1"/>
    </xf>
    <xf numFmtId="176" fontId="19" fillId="3" borderId="51" xfId="0" applyNumberFormat="1" applyFont="1" applyFill="1" applyBorder="1" applyAlignment="1">
      <alignment horizontal="right" vertical="center"/>
    </xf>
    <xf numFmtId="176" fontId="19" fillId="3" borderId="54" xfId="0" applyNumberFormat="1" applyFont="1" applyFill="1" applyBorder="1" applyAlignment="1">
      <alignment horizontal="right" vertical="center"/>
    </xf>
    <xf numFmtId="176" fontId="19" fillId="3" borderId="49" xfId="0" applyNumberFormat="1" applyFont="1" applyFill="1" applyBorder="1" applyAlignment="1">
      <alignment horizontal="right" vertical="center"/>
    </xf>
    <xf numFmtId="176" fontId="19" fillId="3" borderId="102" xfId="0" applyNumberFormat="1" applyFont="1" applyFill="1" applyBorder="1" applyAlignment="1">
      <alignment horizontal="right" vertical="center"/>
    </xf>
    <xf numFmtId="176" fontId="19" fillId="3" borderId="53" xfId="0" applyNumberFormat="1" applyFont="1" applyFill="1" applyBorder="1" applyAlignment="1">
      <alignment horizontal="right" vertical="center"/>
    </xf>
    <xf numFmtId="176" fontId="19" fillId="3" borderId="48" xfId="0" applyNumberFormat="1" applyFont="1" applyFill="1" applyBorder="1" applyAlignment="1">
      <alignment horizontal="right" vertical="center"/>
    </xf>
    <xf numFmtId="0" fontId="32" fillId="3" borderId="72"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23" fillId="3" borderId="55" xfId="0" applyNumberFormat="1" applyFont="1" applyFill="1" applyBorder="1" applyAlignment="1" applyProtection="1">
      <alignment horizontal="right" vertical="center"/>
    </xf>
    <xf numFmtId="187" fontId="23" fillId="3" borderId="72" xfId="0" applyNumberFormat="1" applyFont="1" applyFill="1" applyBorder="1" applyAlignment="1" applyProtection="1">
      <alignment horizontal="center" vertical="center"/>
    </xf>
    <xf numFmtId="183" fontId="27" fillId="3" borderId="56" xfId="0" applyNumberFormat="1" applyFont="1" applyFill="1" applyBorder="1" applyAlignment="1" applyProtection="1">
      <alignment horizontal="right"/>
    </xf>
    <xf numFmtId="0" fontId="2" fillId="4" borderId="1" xfId="0" applyFont="1" applyFill="1" applyBorder="1" applyAlignment="1" applyProtection="1">
      <alignment horizontal="center" vertical="center"/>
    </xf>
    <xf numFmtId="9" fontId="19" fillId="3" borderId="38" xfId="0" applyNumberFormat="1" applyFont="1" applyFill="1" applyBorder="1" applyAlignment="1">
      <alignment horizontal="center" vertical="center" wrapText="1"/>
    </xf>
    <xf numFmtId="9" fontId="19" fillId="3" borderId="40" xfId="0" applyNumberFormat="1" applyFont="1" applyFill="1" applyBorder="1" applyAlignment="1">
      <alignment horizontal="center" vertical="center" wrapText="1"/>
    </xf>
    <xf numFmtId="194" fontId="19" fillId="3" borderId="42" xfId="0" applyNumberFormat="1" applyFont="1" applyFill="1" applyBorder="1" applyAlignment="1">
      <alignment horizontal="right" vertical="center"/>
    </xf>
    <xf numFmtId="194" fontId="19" fillId="3" borderId="39" xfId="0" applyNumberFormat="1" applyFont="1" applyFill="1" applyBorder="1" applyAlignment="1">
      <alignment horizontal="right" vertical="center"/>
    </xf>
    <xf numFmtId="0" fontId="19" fillId="3" borderId="63" xfId="0" applyFont="1" applyFill="1" applyBorder="1" applyAlignment="1">
      <alignment vertical="center"/>
    </xf>
    <xf numFmtId="0" fontId="19" fillId="3" borderId="55" xfId="0" applyFont="1" applyFill="1" applyBorder="1" applyAlignment="1">
      <alignment horizontal="center" vertical="center"/>
    </xf>
    <xf numFmtId="0" fontId="15" fillId="3"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3" fillId="3" borderId="9" xfId="0" applyNumberFormat="1" applyFont="1" applyFill="1" applyBorder="1" applyAlignment="1" applyProtection="1">
      <alignment horizontal="right" vertical="center"/>
    </xf>
    <xf numFmtId="187" fontId="23" fillId="3" borderId="0" xfId="0" applyNumberFormat="1" applyFont="1" applyFill="1" applyBorder="1" applyAlignment="1" applyProtection="1">
      <alignment horizontal="center" vertical="center"/>
    </xf>
    <xf numFmtId="183" fontId="27" fillId="3" borderId="34" xfId="0" applyNumberFormat="1" applyFont="1" applyFill="1" applyBorder="1" applyAlignment="1" applyProtection="1">
      <alignment horizontal="right"/>
    </xf>
    <xf numFmtId="0" fontId="19" fillId="3" borderId="48" xfId="0" applyFont="1" applyFill="1" applyBorder="1" applyAlignment="1" applyProtection="1">
      <alignment horizontal="left" vertical="center"/>
    </xf>
    <xf numFmtId="0" fontId="19" fillId="3" borderId="54" xfId="0" applyFont="1" applyFill="1" applyBorder="1" applyAlignment="1" applyProtection="1">
      <alignment horizontal="left" vertical="center"/>
    </xf>
    <xf numFmtId="0" fontId="19" fillId="3" borderId="60" xfId="0" applyFont="1" applyFill="1" applyBorder="1" applyAlignment="1" applyProtection="1">
      <alignment horizontal="left" vertical="center"/>
    </xf>
    <xf numFmtId="0" fontId="19" fillId="3" borderId="51" xfId="0" applyFont="1" applyFill="1" applyBorder="1" applyAlignment="1" applyProtection="1">
      <alignment horizontal="left" vertical="center"/>
    </xf>
    <xf numFmtId="0" fontId="19" fillId="3" borderId="52" xfId="0" applyFont="1" applyFill="1" applyBorder="1" applyAlignment="1" applyProtection="1">
      <alignment horizontal="left" vertical="center"/>
    </xf>
    <xf numFmtId="0" fontId="19" fillId="3" borderId="67" xfId="0" applyFont="1" applyFill="1" applyBorder="1" applyAlignment="1" applyProtection="1">
      <alignment horizontal="left" vertical="center"/>
    </xf>
    <xf numFmtId="0" fontId="19" fillId="3" borderId="9"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0" xfId="0" applyFont="1" applyFill="1" applyAlignment="1" applyProtection="1">
      <alignment horizontal="center" vertical="center"/>
    </xf>
    <xf numFmtId="0" fontId="19" fillId="3" borderId="71" xfId="0" applyFont="1" applyFill="1" applyBorder="1" applyAlignment="1" applyProtection="1">
      <alignment horizontal="center" vertical="center" wrapText="1"/>
    </xf>
    <xf numFmtId="0" fontId="19" fillId="3" borderId="66" xfId="0" applyFont="1" applyFill="1" applyBorder="1" applyAlignment="1" applyProtection="1">
      <alignment horizontal="center" vertical="center" wrapText="1"/>
    </xf>
    <xf numFmtId="0" fontId="19" fillId="3" borderId="116" xfId="0" applyFont="1" applyFill="1" applyBorder="1" applyAlignment="1" applyProtection="1">
      <alignment horizontal="center" vertical="center" wrapText="1"/>
    </xf>
    <xf numFmtId="0" fontId="15" fillId="3" borderId="102"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23" fillId="3" borderId="51" xfId="0" applyNumberFormat="1" applyFont="1" applyFill="1" applyBorder="1" applyAlignment="1" applyProtection="1">
      <alignment horizontal="right" vertical="center"/>
    </xf>
    <xf numFmtId="187" fontId="23" fillId="3" borderId="102" xfId="0" applyNumberFormat="1" applyFont="1" applyFill="1" applyBorder="1" applyAlignment="1" applyProtection="1">
      <alignment horizontal="center" vertical="center"/>
    </xf>
    <xf numFmtId="183" fontId="27" fillId="3" borderId="53" xfId="0" applyNumberFormat="1" applyFont="1" applyFill="1" applyBorder="1" applyAlignment="1" applyProtection="1">
      <alignment horizontal="right"/>
    </xf>
    <xf numFmtId="0" fontId="33" fillId="3" borderId="0" xfId="0" applyFont="1" applyFill="1" applyAlignment="1">
      <alignment horizontal="center" vertical="center"/>
    </xf>
    <xf numFmtId="0" fontId="27" fillId="2" borderId="56" xfId="0" applyNumberFormat="1" applyFont="1" applyFill="1" applyBorder="1" applyAlignment="1" applyProtection="1">
      <alignment horizontal="right"/>
      <protection locked="0"/>
    </xf>
    <xf numFmtId="0" fontId="27" fillId="2" borderId="63" xfId="0" applyNumberFormat="1" applyFont="1" applyFill="1" applyBorder="1" applyAlignment="1" applyProtection="1">
      <alignment horizontal="right"/>
      <protection locked="0"/>
    </xf>
    <xf numFmtId="0" fontId="27" fillId="2" borderId="57" xfId="0" applyNumberFormat="1" applyFont="1" applyFill="1" applyBorder="1" applyAlignment="1" applyProtection="1">
      <alignment horizontal="right"/>
      <protection locked="0"/>
    </xf>
    <xf numFmtId="0" fontId="2" fillId="4" borderId="0" xfId="0" applyFont="1" applyFill="1" applyBorder="1" applyAlignment="1" applyProtection="1">
      <alignment vertical="center"/>
    </xf>
    <xf numFmtId="0" fontId="19" fillId="3" borderId="47"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54" xfId="0" applyFont="1" applyFill="1" applyBorder="1" applyAlignment="1">
      <alignment horizontal="center" vertical="center"/>
    </xf>
    <xf numFmtId="0" fontId="27" fillId="2" borderId="53" xfId="0" applyNumberFormat="1" applyFont="1" applyFill="1" applyBorder="1" applyAlignment="1" applyProtection="1">
      <alignment horizontal="right"/>
      <protection locked="0"/>
    </xf>
    <xf numFmtId="0" fontId="27" fillId="2" borderId="54" xfId="0" applyNumberFormat="1" applyFont="1" applyFill="1" applyBorder="1" applyAlignment="1" applyProtection="1">
      <alignment horizontal="right"/>
      <protection locked="0"/>
    </xf>
    <xf numFmtId="0" fontId="27" fillId="2" borderId="49" xfId="0" applyNumberFormat="1" applyFont="1" applyFill="1" applyBorder="1" applyAlignment="1" applyProtection="1">
      <alignment horizontal="right"/>
      <protection locked="0"/>
    </xf>
    <xf numFmtId="0" fontId="21" fillId="3" borderId="0" xfId="0" applyFont="1" applyFill="1" applyAlignment="1" applyProtection="1">
      <alignment horizontal="center" vertical="center"/>
    </xf>
    <xf numFmtId="0" fontId="5" fillId="3" borderId="1" xfId="0" applyFont="1" applyFill="1" applyBorder="1" applyAlignment="1" applyProtection="1">
      <alignment horizontal="center" vertical="center"/>
    </xf>
    <xf numFmtId="0" fontId="19" fillId="3" borderId="64" xfId="0" applyFont="1" applyFill="1" applyBorder="1" applyAlignment="1" applyProtection="1">
      <alignment horizontal="center" vertical="center"/>
    </xf>
    <xf numFmtId="0" fontId="19" fillId="3" borderId="55" xfId="0" applyFont="1" applyFill="1" applyBorder="1" applyAlignment="1" applyProtection="1">
      <alignment horizontal="left" vertical="center" wrapText="1"/>
    </xf>
    <xf numFmtId="0" fontId="19" fillId="3" borderId="56" xfId="0" applyFont="1" applyFill="1" applyBorder="1" applyAlignment="1" applyProtection="1">
      <alignment horizontal="left" vertical="center" wrapText="1"/>
    </xf>
    <xf numFmtId="0" fontId="19" fillId="3" borderId="57" xfId="0" applyFont="1" applyFill="1" applyBorder="1" applyAlignment="1" applyProtection="1">
      <alignment horizontal="left" vertical="center" wrapText="1"/>
    </xf>
    <xf numFmtId="0" fontId="19" fillId="3" borderId="72" xfId="0" applyFont="1" applyFill="1" applyBorder="1" applyAlignment="1" applyProtection="1">
      <alignment horizontal="left" vertical="center" wrapText="1"/>
    </xf>
    <xf numFmtId="0" fontId="19" fillId="3" borderId="59" xfId="0" applyFont="1" applyFill="1" applyBorder="1" applyAlignment="1" applyProtection="1">
      <alignment horizontal="left" vertical="center" wrapText="1"/>
    </xf>
    <xf numFmtId="0" fontId="5" fillId="3" borderId="0" xfId="0" applyFont="1" applyFill="1" applyAlignment="1" applyProtection="1">
      <alignment horizontal="center" vertical="center"/>
    </xf>
    <xf numFmtId="192" fontId="19" fillId="3" borderId="119" xfId="0" applyNumberFormat="1" applyFont="1" applyFill="1" applyBorder="1" applyAlignment="1" applyProtection="1">
      <alignment horizontal="center" vertical="center"/>
    </xf>
    <xf numFmtId="0" fontId="27" fillId="3" borderId="120" xfId="0" applyFont="1" applyFill="1" applyBorder="1" applyAlignment="1" applyProtection="1">
      <alignment horizontal="center" vertical="center"/>
    </xf>
    <xf numFmtId="0" fontId="27" fillId="3" borderId="121" xfId="0" applyFont="1" applyFill="1" applyBorder="1" applyAlignment="1" applyProtection="1">
      <alignment horizontal="center" vertical="center"/>
    </xf>
    <xf numFmtId="195" fontId="19" fillId="3" borderId="107" xfId="0" applyNumberFormat="1" applyFont="1" applyFill="1" applyBorder="1" applyAlignment="1">
      <alignment horizontal="center" vertical="center"/>
    </xf>
    <xf numFmtId="195" fontId="19" fillId="3" borderId="56" xfId="0" applyNumberFormat="1" applyFont="1" applyFill="1" applyBorder="1" applyAlignment="1">
      <alignment horizontal="center" vertical="center"/>
    </xf>
    <xf numFmtId="195" fontId="19" fillId="3" borderId="63" xfId="0" applyNumberFormat="1" applyFont="1" applyFill="1" applyBorder="1" applyAlignment="1">
      <alignment horizontal="center" vertical="center"/>
    </xf>
    <xf numFmtId="0" fontId="32" fillId="3" borderId="71" xfId="0" applyFont="1" applyFill="1" applyBorder="1" applyAlignment="1">
      <alignment horizontal="center" textRotation="255"/>
    </xf>
    <xf numFmtId="0" fontId="32" fillId="3" borderId="66" xfId="0" applyFont="1" applyFill="1" applyBorder="1" applyAlignment="1">
      <alignment horizontal="center" textRotation="255"/>
    </xf>
    <xf numFmtId="0" fontId="32" fillId="3" borderId="66" xfId="0" applyFont="1" applyFill="1" applyBorder="1" applyAlignment="1">
      <alignment horizontal="center" vertical="center" wrapText="1"/>
    </xf>
    <xf numFmtId="0" fontId="32" fillId="3" borderId="116" xfId="0" applyFont="1" applyFill="1" applyBorder="1" applyAlignment="1">
      <alignment horizontal="center" vertical="center" wrapText="1"/>
    </xf>
    <xf numFmtId="196" fontId="19" fillId="3" borderId="71" xfId="0" applyNumberFormat="1" applyFont="1" applyFill="1" applyBorder="1" applyAlignment="1" applyProtection="1">
      <alignment vertical="center"/>
    </xf>
    <xf numFmtId="187" fontId="23" fillId="3" borderId="66" xfId="0" applyNumberFormat="1" applyFont="1" applyFill="1" applyBorder="1" applyAlignment="1" applyProtection="1">
      <alignment vertical="center"/>
    </xf>
    <xf numFmtId="0" fontId="27" fillId="3" borderId="42" xfId="0" applyNumberFormat="1" applyFont="1" applyFill="1" applyBorder="1" applyAlignment="1" applyProtection="1">
      <alignment horizontal="center"/>
    </xf>
    <xf numFmtId="0" fontId="27" fillId="3" borderId="39" xfId="0" applyNumberFormat="1" applyFont="1" applyFill="1" applyBorder="1" applyAlignment="1" applyProtection="1">
      <alignment horizontal="center"/>
    </xf>
    <xf numFmtId="0" fontId="19" fillId="3" borderId="9" xfId="0" applyFont="1" applyFill="1" applyBorder="1" applyAlignment="1" applyProtection="1">
      <alignment horizontal="left" vertical="center" wrapText="1"/>
    </xf>
    <xf numFmtId="0" fontId="19" fillId="3" borderId="34" xfId="0" applyFont="1" applyFill="1" applyBorder="1" applyAlignment="1" applyProtection="1">
      <alignment horizontal="left" vertical="center" wrapText="1"/>
    </xf>
    <xf numFmtId="0" fontId="19" fillId="3" borderId="43"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192" fontId="19" fillId="3" borderId="122" xfId="0" applyNumberFormat="1" applyFont="1" applyFill="1" applyBorder="1" applyAlignment="1" applyProtection="1">
      <alignment horizontal="center" vertical="center"/>
    </xf>
    <xf numFmtId="0" fontId="27" fillId="3" borderId="123" xfId="0" applyFont="1" applyFill="1" applyBorder="1" applyAlignment="1" applyProtection="1">
      <alignment horizontal="center" vertical="center"/>
    </xf>
    <xf numFmtId="0" fontId="27" fillId="3" borderId="124"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48" xfId="0" applyFont="1" applyFill="1" applyBorder="1" applyAlignment="1">
      <alignment horizontal="center" vertical="center"/>
    </xf>
    <xf numFmtId="195" fontId="19" fillId="3" borderId="47" xfId="0" applyNumberFormat="1" applyFont="1" applyFill="1" applyBorder="1" applyAlignment="1">
      <alignment horizontal="center" vertical="center"/>
    </xf>
    <xf numFmtId="195" fontId="19" fillId="3" borderId="34" xfId="0" applyNumberFormat="1" applyFont="1" applyFill="1" applyBorder="1" applyAlignment="1">
      <alignment horizontal="center" vertical="center"/>
    </xf>
    <xf numFmtId="195" fontId="19" fillId="3" borderId="35" xfId="0" applyNumberFormat="1" applyFont="1" applyFill="1" applyBorder="1" applyAlignment="1">
      <alignment horizontal="center" vertical="center"/>
    </xf>
    <xf numFmtId="0" fontId="36" fillId="3" borderId="55" xfId="0" applyFont="1" applyFill="1" applyBorder="1" applyAlignment="1">
      <alignment horizontal="center" wrapText="1"/>
    </xf>
    <xf numFmtId="0" fontId="36" fillId="3" borderId="72" xfId="0" applyFont="1" applyFill="1" applyBorder="1" applyAlignment="1">
      <alignment horizontal="center"/>
    </xf>
    <xf numFmtId="0" fontId="36" fillId="3" borderId="59" xfId="0" applyFont="1" applyFill="1" applyBorder="1" applyAlignment="1">
      <alignment horizontal="center"/>
    </xf>
    <xf numFmtId="196" fontId="23" fillId="2" borderId="55" xfId="0" applyNumberFormat="1" applyFont="1" applyFill="1" applyBorder="1" applyAlignment="1">
      <alignment horizontal="right" vertical="center"/>
    </xf>
    <xf numFmtId="197" fontId="27" fillId="2" borderId="56" xfId="0" applyNumberFormat="1" applyFont="1" applyFill="1" applyBorder="1" applyAlignment="1" applyProtection="1">
      <alignment horizontal="center"/>
      <protection locked="0"/>
    </xf>
    <xf numFmtId="197" fontId="27" fillId="2" borderId="63" xfId="0" applyNumberFormat="1" applyFont="1" applyFill="1" applyBorder="1" applyAlignment="1" applyProtection="1">
      <alignment horizontal="center"/>
      <protection locked="0"/>
    </xf>
    <xf numFmtId="197" fontId="27" fillId="2" borderId="57" xfId="0" applyNumberFormat="1" applyFont="1" applyFill="1" applyBorder="1" applyAlignment="1" applyProtection="1">
      <alignment horizontal="center"/>
      <protection locked="0"/>
    </xf>
    <xf numFmtId="192" fontId="19" fillId="3" borderId="125" xfId="0" applyNumberFormat="1" applyFont="1" applyFill="1" applyBorder="1" applyAlignment="1" applyProtection="1">
      <alignment horizontal="center" vertical="center"/>
    </xf>
    <xf numFmtId="0" fontId="27" fillId="3" borderId="126" xfId="0" applyFont="1" applyFill="1" applyBorder="1" applyAlignment="1" applyProtection="1">
      <alignment horizontal="center" vertical="center"/>
    </xf>
    <xf numFmtId="0" fontId="19" fillId="3" borderId="38" xfId="0" applyFont="1" applyFill="1" applyBorder="1" applyAlignment="1">
      <alignment horizontal="center" vertical="center"/>
    </xf>
    <xf numFmtId="0" fontId="19" fillId="3" borderId="40" xfId="0" applyFont="1" applyFill="1" applyBorder="1" applyAlignment="1">
      <alignment horizontal="center" vertical="center"/>
    </xf>
    <xf numFmtId="195" fontId="19" fillId="3" borderId="42" xfId="0" applyNumberFormat="1" applyFont="1" applyFill="1" applyBorder="1" applyAlignment="1">
      <alignment horizontal="center" vertical="center"/>
    </xf>
    <xf numFmtId="195" fontId="19" fillId="3" borderId="39" xfId="0" applyNumberFormat="1" applyFont="1" applyFill="1" applyBorder="1" applyAlignment="1">
      <alignment horizontal="center" vertical="center"/>
    </xf>
    <xf numFmtId="0" fontId="36" fillId="3" borderId="51" xfId="0" applyFont="1" applyFill="1" applyBorder="1" applyAlignment="1">
      <alignment horizontal="center"/>
    </xf>
    <xf numFmtId="0" fontId="36" fillId="3" borderId="102" xfId="0" applyFont="1" applyFill="1" applyBorder="1" applyAlignment="1">
      <alignment horizontal="center"/>
    </xf>
    <xf numFmtId="0" fontId="36" fillId="3" borderId="52" xfId="0" applyFont="1" applyFill="1" applyBorder="1" applyAlignment="1">
      <alignment horizontal="center"/>
    </xf>
    <xf numFmtId="196" fontId="23" fillId="2" borderId="51" xfId="0" applyNumberFormat="1" applyFont="1" applyFill="1" applyBorder="1" applyAlignment="1">
      <alignment horizontal="right" vertical="center"/>
    </xf>
    <xf numFmtId="197" fontId="27" fillId="2" borderId="53" xfId="0" applyNumberFormat="1" applyFont="1" applyFill="1" applyBorder="1" applyAlignment="1" applyProtection="1">
      <alignment horizontal="center"/>
      <protection locked="0"/>
    </xf>
    <xf numFmtId="197" fontId="27" fillId="2" borderId="54" xfId="0" applyNumberFormat="1" applyFont="1" applyFill="1" applyBorder="1" applyAlignment="1" applyProtection="1">
      <alignment horizontal="center"/>
      <protection locked="0"/>
    </xf>
    <xf numFmtId="197" fontId="27" fillId="2" borderId="49" xfId="0" applyNumberFormat="1" applyFont="1" applyFill="1" applyBorder="1" applyAlignment="1" applyProtection="1">
      <alignment horizontal="center"/>
      <protection locked="0"/>
    </xf>
    <xf numFmtId="192" fontId="19" fillId="3" borderId="127" xfId="0" applyNumberFormat="1" applyFont="1" applyFill="1" applyBorder="1" applyAlignment="1" applyProtection="1">
      <alignment horizontal="center" vertical="center"/>
    </xf>
    <xf numFmtId="0" fontId="27" fillId="3" borderId="128" xfId="0" applyFont="1" applyFill="1" applyBorder="1" applyAlignment="1" applyProtection="1">
      <alignment horizontal="center" vertical="center"/>
    </xf>
    <xf numFmtId="193" fontId="23" fillId="3" borderId="55" xfId="0" applyNumberFormat="1" applyFont="1" applyFill="1" applyBorder="1" applyAlignment="1" applyProtection="1">
      <alignment horizontal="right" vertical="center"/>
    </xf>
    <xf numFmtId="195" fontId="19" fillId="3" borderId="48" xfId="0" applyNumberFormat="1" applyFont="1" applyFill="1" applyBorder="1" applyAlignment="1">
      <alignment horizontal="center" vertical="center"/>
    </xf>
    <xf numFmtId="195" fontId="19" fillId="3" borderId="53" xfId="0" applyNumberFormat="1" applyFont="1" applyFill="1" applyBorder="1" applyAlignment="1">
      <alignment horizontal="center" vertical="center"/>
    </xf>
    <xf numFmtId="195" fontId="19" fillId="3" borderId="54" xfId="0" applyNumberFormat="1" applyFont="1" applyFill="1" applyBorder="1" applyAlignment="1">
      <alignment horizontal="center" vertical="center"/>
    </xf>
    <xf numFmtId="193" fontId="23" fillId="3" borderId="9" xfId="0" applyNumberFormat="1" applyFont="1" applyFill="1" applyBorder="1" applyAlignment="1" applyProtection="1">
      <alignment horizontal="right" vertical="center"/>
    </xf>
    <xf numFmtId="198" fontId="19" fillId="3" borderId="63" xfId="0" applyNumberFormat="1" applyFont="1" applyFill="1" applyBorder="1" applyAlignment="1">
      <alignment horizontal="right" vertical="center"/>
    </xf>
    <xf numFmtId="198" fontId="19" fillId="3" borderId="35" xfId="0" applyNumberFormat="1" applyFont="1" applyFill="1" applyBorder="1" applyAlignment="1">
      <alignment horizontal="right" vertical="center"/>
    </xf>
    <xf numFmtId="0" fontId="32" fillId="3" borderId="51" xfId="0" applyFont="1" applyFill="1" applyBorder="1" applyAlignment="1">
      <alignment horizontal="center" vertical="center"/>
    </xf>
    <xf numFmtId="0" fontId="32" fillId="3" borderId="102" xfId="0" applyFont="1" applyFill="1" applyBorder="1" applyAlignment="1">
      <alignment horizontal="center" vertical="center"/>
    </xf>
    <xf numFmtId="0" fontId="32" fillId="3" borderId="52" xfId="0" applyFont="1" applyFill="1" applyBorder="1" applyAlignment="1">
      <alignment horizontal="center" vertical="center"/>
    </xf>
    <xf numFmtId="193" fontId="23" fillId="3" borderId="51" xfId="0" applyNumberFormat="1" applyFont="1" applyFill="1" applyBorder="1" applyAlignment="1" applyProtection="1">
      <alignment horizontal="right" vertical="center"/>
    </xf>
    <xf numFmtId="0" fontId="32" fillId="3" borderId="71" xfId="0" applyFont="1" applyFill="1" applyBorder="1" applyAlignment="1">
      <alignment horizontal="center" vertical="center" textRotation="255" wrapText="1"/>
    </xf>
    <xf numFmtId="0" fontId="32" fillId="3" borderId="66" xfId="0" applyFont="1" applyFill="1" applyBorder="1" applyAlignment="1">
      <alignment horizontal="center" vertical="center" textRotation="255" wrapText="1"/>
    </xf>
    <xf numFmtId="0" fontId="32" fillId="3" borderId="116" xfId="0" applyFont="1" applyFill="1" applyBorder="1" applyAlignment="1">
      <alignment vertical="top" wrapText="1"/>
    </xf>
    <xf numFmtId="187" fontId="23" fillId="3" borderId="72" xfId="0" applyNumberFormat="1" applyFont="1" applyFill="1" applyBorder="1" applyAlignment="1">
      <alignment horizontal="right" vertical="center"/>
    </xf>
    <xf numFmtId="3" fontId="27" fillId="2" borderId="56" xfId="0" applyNumberFormat="1" applyFont="1" applyFill="1" applyBorder="1" applyAlignment="1" applyProtection="1">
      <alignment horizontal="right"/>
      <protection locked="0"/>
    </xf>
    <xf numFmtId="3" fontId="27" fillId="2" borderId="63" xfId="0" applyNumberFormat="1" applyFont="1" applyFill="1" applyBorder="1" applyAlignment="1" applyProtection="1">
      <alignment horizontal="right"/>
      <protection locked="0"/>
    </xf>
    <xf numFmtId="3" fontId="27" fillId="2" borderId="57" xfId="0" applyNumberFormat="1" applyFont="1" applyFill="1" applyBorder="1" applyAlignment="1" applyProtection="1">
      <alignment horizontal="right"/>
      <protection locked="0"/>
    </xf>
    <xf numFmtId="188" fontId="27" fillId="3" borderId="61" xfId="0" applyNumberFormat="1" applyFont="1" applyFill="1" applyBorder="1" applyAlignment="1">
      <alignment horizontal="center" vertical="center"/>
    </xf>
    <xf numFmtId="0" fontId="32" fillId="3" borderId="59" xfId="0" applyFont="1" applyFill="1" applyBorder="1" applyAlignment="1">
      <alignment horizontal="center" vertical="center" wrapText="1"/>
    </xf>
    <xf numFmtId="183" fontId="27" fillId="3" borderId="63" xfId="0" applyNumberFormat="1" applyFont="1" applyFill="1" applyBorder="1" applyAlignment="1" applyProtection="1">
      <alignment horizontal="right"/>
    </xf>
    <xf numFmtId="183" fontId="27" fillId="3" borderId="73" xfId="0" applyNumberFormat="1" applyFont="1" applyFill="1" applyBorder="1" applyAlignment="1" applyProtection="1">
      <alignment horizontal="right"/>
    </xf>
    <xf numFmtId="198" fontId="19" fillId="3" borderId="54" xfId="0" applyNumberFormat="1" applyFont="1" applyFill="1" applyBorder="1" applyAlignment="1">
      <alignment horizontal="right" vertical="center"/>
    </xf>
    <xf numFmtId="183" fontId="27" fillId="3" borderId="35" xfId="0" applyNumberFormat="1" applyFont="1" applyFill="1" applyBorder="1" applyAlignment="1" applyProtection="1">
      <alignment horizontal="right"/>
    </xf>
    <xf numFmtId="183" fontId="27" fillId="3" borderId="41" xfId="0" applyNumberFormat="1" applyFont="1" applyFill="1" applyBorder="1" applyAlignment="1" applyProtection="1">
      <alignment horizontal="right"/>
    </xf>
    <xf numFmtId="0" fontId="19" fillId="3" borderId="38" xfId="0" applyFont="1" applyFill="1" applyBorder="1" applyAlignment="1">
      <alignment horizontal="center" vertical="center" wrapText="1"/>
    </xf>
    <xf numFmtId="0" fontId="19" fillId="3" borderId="40" xfId="0" applyFont="1" applyFill="1" applyBorder="1" applyAlignment="1">
      <alignment horizontal="center" vertical="center" wrapText="1"/>
    </xf>
    <xf numFmtId="176" fontId="37" fillId="3" borderId="42" xfId="0" applyNumberFormat="1" applyFont="1" applyFill="1" applyBorder="1" applyAlignment="1">
      <alignment horizontal="right" vertical="center"/>
    </xf>
    <xf numFmtId="176" fontId="37" fillId="3" borderId="39" xfId="0" applyNumberFormat="1" applyFont="1" applyFill="1" applyBorder="1" applyAlignment="1">
      <alignment horizontal="right" vertical="center"/>
    </xf>
    <xf numFmtId="183" fontId="27" fillId="3" borderId="54" xfId="0" applyNumberFormat="1" applyFont="1" applyFill="1" applyBorder="1" applyAlignment="1" applyProtection="1">
      <alignment horizontal="right"/>
    </xf>
    <xf numFmtId="183" fontId="27" fillId="3" borderId="68" xfId="0" applyNumberFormat="1" applyFont="1" applyFill="1" applyBorder="1" applyAlignment="1" applyProtection="1">
      <alignment horizontal="right"/>
    </xf>
    <xf numFmtId="199" fontId="19" fillId="3" borderId="0" xfId="0" applyNumberFormat="1" applyFont="1" applyFill="1" applyBorder="1" applyAlignment="1" applyProtection="1">
      <alignment horizontal="center" vertical="center"/>
    </xf>
    <xf numFmtId="0" fontId="19" fillId="3" borderId="55" xfId="0" applyFont="1" applyFill="1" applyBorder="1" applyAlignment="1" applyProtection="1">
      <alignment horizontal="center" vertical="center" wrapText="1"/>
    </xf>
    <xf numFmtId="0" fontId="19" fillId="3" borderId="72" xfId="0" applyFont="1" applyFill="1" applyBorder="1" applyAlignment="1" applyProtection="1">
      <alignment horizontal="center" vertical="center" wrapText="1"/>
    </xf>
    <xf numFmtId="0" fontId="19" fillId="3" borderId="59" xfId="0" applyFont="1" applyFill="1" applyBorder="1" applyAlignment="1" applyProtection="1">
      <alignment horizontal="center" vertical="center" wrapText="1"/>
    </xf>
    <xf numFmtId="199" fontId="19" fillId="3" borderId="107" xfId="0" applyNumberFormat="1" applyFont="1" applyFill="1" applyBorder="1" applyAlignment="1" applyProtection="1">
      <alignment horizontal="right" vertical="center"/>
    </xf>
    <xf numFmtId="199" fontId="19" fillId="3" borderId="63" xfId="0" applyNumberFormat="1" applyFont="1" applyFill="1" applyBorder="1" applyAlignment="1" applyProtection="1">
      <alignment horizontal="right" vertical="center"/>
    </xf>
    <xf numFmtId="199" fontId="19" fillId="3" borderId="65" xfId="0" applyNumberFormat="1" applyFont="1" applyFill="1" applyBorder="1" applyAlignment="1" applyProtection="1">
      <alignment horizontal="right" vertical="center"/>
    </xf>
    <xf numFmtId="0" fontId="19" fillId="3" borderId="129" xfId="0" applyFont="1" applyFill="1" applyBorder="1" applyAlignment="1" applyProtection="1">
      <alignment horizontal="right" vertical="center"/>
    </xf>
    <xf numFmtId="199" fontId="19" fillId="3" borderId="64" xfId="0" applyNumberFormat="1" applyFont="1" applyFill="1" applyBorder="1" applyAlignment="1" applyProtection="1">
      <alignment horizontal="right" vertical="center"/>
    </xf>
    <xf numFmtId="199" fontId="19" fillId="3" borderId="9" xfId="0" applyNumberFormat="1" applyFont="1" applyFill="1" applyBorder="1" applyAlignment="1" applyProtection="1">
      <alignment horizontal="center" vertical="center"/>
    </xf>
    <xf numFmtId="0" fontId="5" fillId="3" borderId="35" xfId="0" applyFont="1" applyFill="1" applyBorder="1" applyAlignment="1" applyProtection="1">
      <alignment vertical="center"/>
    </xf>
    <xf numFmtId="0" fontId="5" fillId="3" borderId="36" xfId="0" applyFont="1" applyFill="1" applyBorder="1" applyAlignment="1" applyProtection="1">
      <alignment vertical="center"/>
    </xf>
    <xf numFmtId="183" fontId="27" fillId="3" borderId="65" xfId="0" applyNumberFormat="1" applyFont="1" applyFill="1" applyBorder="1" applyAlignment="1" applyProtection="1">
      <alignment horizontal="right"/>
    </xf>
    <xf numFmtId="183" fontId="27" fillId="3" borderId="1" xfId="0" applyNumberFormat="1" applyFont="1" applyFill="1" applyBorder="1" applyAlignment="1" applyProtection="1">
      <alignment horizontal="right"/>
    </xf>
    <xf numFmtId="199" fontId="19" fillId="3" borderId="47" xfId="0" applyNumberFormat="1" applyFont="1" applyFill="1" applyBorder="1" applyAlignment="1" applyProtection="1">
      <alignment horizontal="right" vertical="center"/>
    </xf>
    <xf numFmtId="199" fontId="19" fillId="3" borderId="35" xfId="0" applyNumberFormat="1" applyFont="1" applyFill="1" applyBorder="1" applyAlignment="1" applyProtection="1">
      <alignment horizontal="right" vertical="center"/>
    </xf>
    <xf numFmtId="199" fontId="19" fillId="3" borderId="36" xfId="0" applyNumberFormat="1" applyFont="1" applyFill="1" applyBorder="1" applyAlignment="1" applyProtection="1">
      <alignment horizontal="right" vertical="center"/>
    </xf>
    <xf numFmtId="0" fontId="19" fillId="3" borderId="130" xfId="0" applyFont="1" applyFill="1" applyBorder="1" applyAlignment="1" applyProtection="1">
      <alignment horizontal="right" vertical="center"/>
    </xf>
    <xf numFmtId="199" fontId="19" fillId="3" borderId="2" xfId="0" applyNumberFormat="1" applyFont="1" applyFill="1" applyBorder="1" applyAlignment="1" applyProtection="1">
      <alignment horizontal="right" vertical="center"/>
    </xf>
    <xf numFmtId="0" fontId="19" fillId="3" borderId="60" xfId="0" applyFont="1" applyFill="1" applyBorder="1" applyAlignment="1">
      <alignment horizontal="center" vertical="center"/>
    </xf>
    <xf numFmtId="0" fontId="19" fillId="3" borderId="48" xfId="0" applyFont="1" applyFill="1" applyBorder="1" applyAlignment="1">
      <alignment vertical="center"/>
    </xf>
    <xf numFmtId="0" fontId="19" fillId="3" borderId="54" xfId="0" applyFont="1" applyFill="1" applyBorder="1" applyAlignment="1">
      <alignment vertical="center"/>
    </xf>
    <xf numFmtId="0" fontId="19" fillId="3" borderId="60" xfId="0" applyFont="1" applyFill="1" applyBorder="1" applyAlignment="1">
      <alignment vertical="center"/>
    </xf>
    <xf numFmtId="183" fontId="27" fillId="3" borderId="36" xfId="0" applyNumberFormat="1" applyFont="1" applyFill="1" applyBorder="1" applyAlignment="1" applyProtection="1">
      <alignment horizontal="right"/>
    </xf>
    <xf numFmtId="0" fontId="19" fillId="3" borderId="131"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132" xfId="0" applyFont="1" applyFill="1" applyBorder="1" applyAlignment="1" applyProtection="1">
      <alignment horizontal="center" vertical="center" wrapText="1"/>
    </xf>
    <xf numFmtId="199" fontId="19" fillId="3" borderId="120" xfId="0" applyNumberFormat="1" applyFont="1" applyFill="1" applyBorder="1" applyAlignment="1" applyProtection="1">
      <alignment horizontal="right" vertical="center"/>
    </xf>
    <xf numFmtId="199" fontId="19" fillId="3" borderId="133" xfId="0" applyNumberFormat="1" applyFont="1" applyFill="1" applyBorder="1" applyAlignment="1" applyProtection="1">
      <alignment horizontal="right" vertical="center"/>
    </xf>
    <xf numFmtId="199" fontId="19" fillId="3" borderId="121" xfId="0" applyNumberFormat="1" applyFont="1" applyFill="1" applyBorder="1" applyAlignment="1" applyProtection="1">
      <alignment horizontal="right" vertical="center"/>
    </xf>
    <xf numFmtId="0" fontId="19" fillId="3" borderId="134" xfId="0" applyFont="1" applyFill="1" applyBorder="1" applyAlignment="1" applyProtection="1">
      <alignment horizontal="right" vertical="center"/>
    </xf>
    <xf numFmtId="199" fontId="19" fillId="3" borderId="119" xfId="0" applyNumberFormat="1" applyFont="1" applyFill="1" applyBorder="1" applyAlignment="1" applyProtection="1">
      <alignment horizontal="right" vertical="center"/>
    </xf>
    <xf numFmtId="176" fontId="19" fillId="3" borderId="42" xfId="0" applyNumberFormat="1" applyFont="1" applyFill="1" applyBorder="1" applyAlignment="1">
      <alignment horizontal="right" vertical="center"/>
    </xf>
    <xf numFmtId="176" fontId="19" fillId="3" borderId="39" xfId="0" applyNumberFormat="1" applyFont="1" applyFill="1" applyBorder="1" applyAlignment="1">
      <alignment horizontal="right" vertical="center"/>
    </xf>
    <xf numFmtId="176" fontId="19" fillId="3" borderId="40" xfId="0" applyNumberFormat="1" applyFont="1" applyFill="1" applyBorder="1" applyAlignment="1">
      <alignment horizontal="right" vertical="center"/>
    </xf>
    <xf numFmtId="176" fontId="19" fillId="3" borderId="38" xfId="0" applyNumberFormat="1" applyFont="1" applyFill="1" applyBorder="1" applyAlignment="1">
      <alignment horizontal="right" vertical="center"/>
    </xf>
    <xf numFmtId="176" fontId="19" fillId="3" borderId="59" xfId="0" applyNumberFormat="1" applyFont="1" applyFill="1" applyBorder="1" applyAlignment="1">
      <alignment horizontal="right" vertical="center"/>
    </xf>
    <xf numFmtId="183" fontId="27" fillId="3" borderId="60" xfId="0" applyNumberFormat="1" applyFont="1" applyFill="1" applyBorder="1" applyAlignment="1" applyProtection="1">
      <alignment horizontal="right"/>
    </xf>
    <xf numFmtId="183" fontId="27" fillId="3" borderId="52" xfId="0" applyNumberFormat="1" applyFont="1" applyFill="1" applyBorder="1" applyAlignment="1" applyProtection="1">
      <alignment horizontal="right"/>
    </xf>
    <xf numFmtId="0" fontId="19" fillId="3" borderId="19" xfId="0" applyFont="1" applyFill="1" applyBorder="1" applyAlignment="1" applyProtection="1">
      <alignment horizontal="center" vertical="center" wrapText="1"/>
    </xf>
    <xf numFmtId="0" fontId="19" fillId="3" borderId="101" xfId="0" applyFont="1" applyFill="1" applyBorder="1" applyAlignment="1" applyProtection="1">
      <alignment horizontal="center" vertical="center" wrapText="1"/>
    </xf>
    <xf numFmtId="0" fontId="19" fillId="3" borderId="135" xfId="0" applyFont="1" applyFill="1" applyBorder="1" applyAlignment="1" applyProtection="1">
      <alignment horizontal="center" vertical="center" wrapText="1"/>
    </xf>
    <xf numFmtId="199" fontId="19" fillId="3" borderId="123" xfId="0" applyNumberFormat="1" applyFont="1" applyFill="1" applyBorder="1" applyAlignment="1" applyProtection="1">
      <alignment horizontal="right" vertical="center"/>
    </xf>
    <xf numFmtId="199" fontId="19" fillId="3" borderId="136" xfId="0" applyNumberFormat="1" applyFont="1" applyFill="1" applyBorder="1" applyAlignment="1" applyProtection="1">
      <alignment horizontal="right" vertical="center"/>
    </xf>
    <xf numFmtId="199" fontId="19" fillId="3" borderId="128" xfId="0" applyNumberFormat="1" applyFont="1" applyFill="1" applyBorder="1" applyAlignment="1" applyProtection="1">
      <alignment horizontal="right" vertical="center"/>
    </xf>
    <xf numFmtId="199" fontId="19" fillId="3" borderId="137" xfId="0" applyNumberFormat="1" applyFont="1" applyFill="1" applyBorder="1" applyAlignment="1" applyProtection="1">
      <alignment horizontal="right" vertical="center"/>
    </xf>
    <xf numFmtId="199" fontId="19" fillId="3" borderId="16" xfId="0" applyNumberFormat="1" applyFont="1" applyFill="1" applyBorder="1" applyAlignment="1" applyProtection="1">
      <alignment horizontal="center" vertical="center"/>
    </xf>
    <xf numFmtId="176" fontId="19" fillId="3" borderId="1" xfId="0" applyNumberFormat="1" applyFont="1" applyFill="1" applyBorder="1" applyAlignment="1">
      <alignment horizontal="right" vertical="center"/>
    </xf>
    <xf numFmtId="0" fontId="32" fillId="3" borderId="79" xfId="0" applyFont="1" applyFill="1" applyBorder="1" applyAlignment="1">
      <alignment horizontal="center" vertical="center"/>
    </xf>
    <xf numFmtId="0" fontId="32" fillId="3" borderId="3" xfId="0" applyFont="1" applyFill="1" applyBorder="1" applyAlignment="1">
      <alignment horizontal="center" vertical="center"/>
    </xf>
    <xf numFmtId="0" fontId="32" fillId="3" borderId="85" xfId="0" applyFont="1" applyFill="1" applyBorder="1" applyAlignment="1">
      <alignment horizontal="center" vertical="center"/>
    </xf>
    <xf numFmtId="187" fontId="23" fillId="2" borderId="97" xfId="0" applyNumberFormat="1" applyFont="1" applyFill="1" applyBorder="1" applyAlignment="1" applyProtection="1">
      <alignment horizontal="left" vertical="center"/>
      <protection locked="0"/>
    </xf>
    <xf numFmtId="187" fontId="23" fillId="2" borderId="90" xfId="0" applyNumberFormat="1" applyFont="1" applyFill="1" applyBorder="1" applyAlignment="1" applyProtection="1">
      <alignment horizontal="left" vertical="center"/>
      <protection locked="0"/>
    </xf>
    <xf numFmtId="187" fontId="23" fillId="2" borderId="80" xfId="0" applyNumberFormat="1" applyFont="1" applyFill="1" applyBorder="1" applyAlignment="1" applyProtection="1">
      <alignment horizontal="left" vertical="center"/>
      <protection locked="0"/>
    </xf>
    <xf numFmtId="0" fontId="23" fillId="2" borderId="99" xfId="0" applyFont="1" applyFill="1" applyBorder="1" applyAlignment="1" applyProtection="1">
      <alignment horizontal="left" vertical="center" wrapText="1"/>
      <protection locked="0"/>
    </xf>
    <xf numFmtId="0" fontId="23" fillId="2" borderId="108" xfId="0" applyFont="1" applyFill="1" applyBorder="1" applyAlignment="1" applyProtection="1">
      <alignment horizontal="left" vertical="center" wrapText="1"/>
      <protection locked="0"/>
    </xf>
    <xf numFmtId="0" fontId="27" fillId="3" borderId="95" xfId="0" applyFont="1" applyFill="1" applyBorder="1" applyAlignment="1">
      <alignment horizontal="left" vertical="center" wrapText="1"/>
    </xf>
    <xf numFmtId="0" fontId="19" fillId="3" borderId="82" xfId="0" applyFont="1" applyFill="1" applyBorder="1" applyAlignment="1" applyProtection="1">
      <alignment horizontal="center" vertical="center"/>
    </xf>
    <xf numFmtId="0" fontId="19" fillId="3" borderId="79" xfId="0" applyFont="1" applyFill="1" applyBorder="1" applyAlignment="1" applyProtection="1">
      <alignment horizontal="left" vertical="center" wrapText="1"/>
    </xf>
    <xf numFmtId="0" fontId="19" fillId="3" borderId="98" xfId="0" applyFont="1" applyFill="1" applyBorder="1" applyAlignment="1" applyProtection="1">
      <alignment horizontal="left" vertical="center" wrapText="1"/>
    </xf>
    <xf numFmtId="0" fontId="19" fillId="3" borderId="84"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85" xfId="0" applyFont="1" applyFill="1" applyBorder="1" applyAlignment="1" applyProtection="1">
      <alignment horizontal="left" vertical="center" wrapText="1"/>
    </xf>
    <xf numFmtId="0" fontId="19" fillId="3" borderId="69" xfId="0" applyFont="1" applyFill="1" applyBorder="1" applyAlignment="1" applyProtection="1">
      <alignment horizontal="center" vertical="center" wrapText="1"/>
    </xf>
    <xf numFmtId="199" fontId="19" fillId="3" borderId="138" xfId="0" applyNumberFormat="1" applyFont="1" applyFill="1" applyBorder="1" applyAlignment="1" applyProtection="1">
      <alignment horizontal="right" vertical="center"/>
    </xf>
    <xf numFmtId="192" fontId="19" fillId="3" borderId="89" xfId="0" applyNumberFormat="1" applyFont="1" applyFill="1" applyBorder="1" applyAlignment="1" applyProtection="1">
      <alignment horizontal="center" vertical="center"/>
    </xf>
    <xf numFmtId="0" fontId="27" fillId="3" borderId="80" xfId="0" applyFont="1" applyFill="1" applyBorder="1" applyAlignment="1" applyProtection="1">
      <alignment horizontal="center" vertical="center"/>
    </xf>
    <xf numFmtId="0" fontId="27" fillId="3" borderId="78" xfId="0" applyFont="1" applyFill="1" applyBorder="1" applyAlignment="1" applyProtection="1">
      <alignment horizontal="center" vertical="center"/>
    </xf>
    <xf numFmtId="0" fontId="19" fillId="3" borderId="77" xfId="0" applyFont="1" applyFill="1" applyBorder="1" applyAlignment="1">
      <alignment horizontal="center" vertical="center"/>
    </xf>
    <xf numFmtId="0" fontId="19" fillId="3" borderId="78" xfId="0" applyFont="1" applyFill="1" applyBorder="1" applyAlignment="1">
      <alignment horizontal="center" vertical="center"/>
    </xf>
    <xf numFmtId="176" fontId="19" fillId="3" borderId="80" xfId="0" applyNumberFormat="1" applyFont="1" applyFill="1" applyBorder="1" applyAlignment="1">
      <alignment horizontal="right" vertical="center"/>
    </xf>
    <xf numFmtId="176" fontId="19" fillId="3" borderId="81" xfId="0" applyNumberFormat="1" applyFont="1" applyFill="1" applyBorder="1" applyAlignment="1">
      <alignment horizontal="right" vertical="center"/>
    </xf>
    <xf numFmtId="0" fontId="32" fillId="3" borderId="99" xfId="0" applyFont="1" applyFill="1" applyBorder="1" applyAlignment="1">
      <alignment horizontal="left" vertical="top"/>
    </xf>
    <xf numFmtId="176" fontId="19" fillId="3" borderId="78" xfId="0" applyNumberFormat="1" applyFont="1" applyFill="1" applyBorder="1" applyAlignment="1">
      <alignment horizontal="right" vertical="center"/>
    </xf>
    <xf numFmtId="0" fontId="19" fillId="3" borderId="79" xfId="0" applyFont="1" applyFill="1" applyBorder="1" applyAlignment="1">
      <alignment horizontal="center" vertical="center" wrapText="1"/>
    </xf>
    <xf numFmtId="0" fontId="19" fillId="3" borderId="85" xfId="0" applyFont="1" applyFill="1" applyBorder="1" applyAlignment="1">
      <alignment horizontal="center" vertical="center" wrapText="1"/>
    </xf>
    <xf numFmtId="176" fontId="19" fillId="3" borderId="77" xfId="0" applyNumberFormat="1" applyFont="1" applyFill="1" applyBorder="1" applyAlignment="1">
      <alignment horizontal="right" vertical="center"/>
    </xf>
    <xf numFmtId="176" fontId="19" fillId="3" borderId="85" xfId="0" applyNumberFormat="1" applyFont="1" applyFill="1" applyBorder="1" applyAlignment="1">
      <alignment horizontal="right" vertical="center"/>
    </xf>
    <xf numFmtId="0" fontId="32" fillId="3" borderId="0" xfId="0" applyFont="1" applyFill="1" applyBorder="1" applyAlignment="1">
      <alignment vertical="center"/>
    </xf>
    <xf numFmtId="0" fontId="19" fillId="3" borderId="0" xfId="0" applyFont="1" applyFill="1" applyBorder="1" applyAlignment="1">
      <alignment vertical="center"/>
    </xf>
    <xf numFmtId="187" fontId="23" fillId="3" borderId="0" xfId="0" applyNumberFormat="1" applyFont="1" applyFill="1" applyBorder="1" applyAlignment="1">
      <alignment vertical="center"/>
    </xf>
    <xf numFmtId="0" fontId="27" fillId="3" borderId="0" xfId="0" applyFont="1" applyFill="1" applyBorder="1" applyAlignment="1">
      <alignment vertical="center"/>
    </xf>
    <xf numFmtId="0" fontId="38" fillId="3" borderId="29" xfId="0" applyFont="1" applyFill="1" applyBorder="1" applyAlignment="1">
      <alignment horizontal="center" vertical="center" textRotation="255"/>
    </xf>
    <xf numFmtId="0" fontId="38" fillId="3" borderId="27" xfId="0" applyFont="1" applyFill="1" applyBorder="1" applyAlignment="1">
      <alignment horizontal="center" vertical="center" textRotation="255"/>
    </xf>
    <xf numFmtId="0" fontId="38" fillId="3" borderId="28" xfId="0" applyFont="1" applyFill="1" applyBorder="1" applyAlignment="1">
      <alignment horizontal="center" vertical="center" textRotation="255"/>
    </xf>
    <xf numFmtId="0" fontId="27" fillId="2" borderId="30" xfId="0" applyFont="1" applyFill="1" applyBorder="1" applyAlignment="1" applyProtection="1">
      <alignment horizontal="center" vertical="center"/>
      <protection locked="0"/>
    </xf>
    <xf numFmtId="0" fontId="27" fillId="2" borderId="13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3" borderId="140" xfId="0" applyFont="1" applyFill="1" applyBorder="1" applyAlignment="1">
      <alignment vertical="center"/>
    </xf>
    <xf numFmtId="0" fontId="39" fillId="3" borderId="0" xfId="0" applyFont="1" applyFill="1" applyAlignment="1" applyProtection="1">
      <alignment horizontal="left" wrapText="1"/>
    </xf>
    <xf numFmtId="0" fontId="39" fillId="3" borderId="0" xfId="0" applyFont="1" applyFill="1" applyAlignment="1" applyProtection="1">
      <alignment horizontal="center" vertical="center"/>
    </xf>
    <xf numFmtId="0" fontId="32" fillId="3" borderId="29" xfId="0" applyFont="1" applyFill="1" applyBorder="1" applyAlignment="1" applyProtection="1">
      <alignment horizontal="center" vertical="center" wrapText="1"/>
    </xf>
    <xf numFmtId="0" fontId="32" fillId="3" borderId="27" xfId="0" applyFont="1" applyFill="1" applyBorder="1" applyAlignment="1" applyProtection="1">
      <alignment horizontal="center" vertical="center"/>
    </xf>
    <xf numFmtId="0" fontId="32" fillId="3" borderId="32" xfId="0" applyFont="1" applyFill="1" applyBorder="1" applyAlignment="1" applyProtection="1">
      <alignment horizontal="center" vertical="center"/>
    </xf>
    <xf numFmtId="0" fontId="23" fillId="5" borderId="30" xfId="0" applyFont="1" applyFill="1" applyBorder="1" applyAlignment="1" applyProtection="1">
      <alignment horizontal="right" vertical="center"/>
    </xf>
    <xf numFmtId="187" fontId="23" fillId="5" borderId="139" xfId="0" applyNumberFormat="1" applyFont="1" applyFill="1" applyBorder="1" applyAlignment="1" applyProtection="1">
      <alignment vertical="center"/>
    </xf>
    <xf numFmtId="183" fontId="27" fillId="5" borderId="31" xfId="0" applyNumberFormat="1" applyFont="1" applyFill="1" applyBorder="1" applyAlignment="1" applyProtection="1">
      <protection locked="0"/>
    </xf>
    <xf numFmtId="183" fontId="27" fillId="5" borderId="27" xfId="0" applyNumberFormat="1" applyFont="1" applyFill="1" applyBorder="1" applyAlignment="1" applyProtection="1">
      <protection locked="0"/>
    </xf>
    <xf numFmtId="183" fontId="27" fillId="5" borderId="28" xfId="0" applyNumberFormat="1" applyFont="1" applyFill="1" applyBorder="1" applyAlignment="1" applyProtection="1">
      <protection locked="0"/>
    </xf>
    <xf numFmtId="183" fontId="27" fillId="3" borderId="25" xfId="0" applyNumberFormat="1" applyFont="1" applyFill="1" applyBorder="1" applyAlignment="1" applyProtection="1">
      <protection locked="0"/>
    </xf>
    <xf numFmtId="0" fontId="16" fillId="3" borderId="0" xfId="0" applyFont="1" applyFill="1" applyAlignment="1" applyProtection="1">
      <alignment vertical="center"/>
    </xf>
    <xf numFmtId="0" fontId="39" fillId="3" borderId="0" xfId="0" applyFont="1" applyFill="1" applyBorder="1" applyAlignment="1" applyProtection="1">
      <alignment horizontal="center" vertical="center"/>
    </xf>
    <xf numFmtId="0" fontId="32" fillId="3" borderId="0"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xf>
    <xf numFmtId="0" fontId="32" fillId="3" borderId="96" xfId="0" applyFont="1" applyFill="1" applyBorder="1" applyAlignment="1" applyProtection="1">
      <alignment horizontal="center" vertical="center"/>
    </xf>
    <xf numFmtId="0" fontId="23" fillId="3" borderId="96" xfId="0" applyFont="1" applyFill="1" applyBorder="1" applyAlignment="1" applyProtection="1">
      <alignment horizontal="right" vertical="center"/>
    </xf>
    <xf numFmtId="183" fontId="27" fillId="3" borderId="0" xfId="0" applyNumberFormat="1" applyFont="1" applyFill="1" applyBorder="1" applyAlignment="1" applyProtection="1">
      <protection locked="0"/>
    </xf>
    <xf numFmtId="0" fontId="2" fillId="3"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40" fillId="3" borderId="0" xfId="0" applyFont="1" applyFill="1" applyAlignment="1" applyProtection="1">
      <alignment vertical="center"/>
    </xf>
    <xf numFmtId="0" fontId="41" fillId="3" borderId="0" xfId="0" applyFont="1" applyFill="1" applyBorder="1" applyAlignment="1" applyProtection="1">
      <alignment horizontal="center" vertical="center" wrapText="1"/>
    </xf>
    <xf numFmtId="0" fontId="41" fillId="3" borderId="0" xfId="0" applyFont="1" applyFill="1" applyBorder="1" applyAlignment="1" applyProtection="1">
      <alignment horizontal="center" vertical="center"/>
    </xf>
    <xf numFmtId="187" fontId="42" fillId="3" borderId="0" xfId="0" applyNumberFormat="1" applyFont="1" applyFill="1" applyAlignment="1" applyProtection="1">
      <alignment vertical="center"/>
    </xf>
    <xf numFmtId="3" fontId="43" fillId="3" borderId="0" xfId="0" applyNumberFormat="1" applyFont="1" applyFill="1" applyAlignment="1" applyProtection="1"/>
    <xf numFmtId="0" fontId="43" fillId="3" borderId="0" xfId="0" applyFont="1" applyFill="1" applyAlignment="1" applyProtection="1">
      <alignment vertical="center"/>
    </xf>
    <xf numFmtId="0" fontId="44" fillId="3" borderId="0" xfId="0" applyFont="1" applyFill="1" applyAlignment="1" applyProtection="1">
      <alignment vertical="center"/>
    </xf>
    <xf numFmtId="0" fontId="42" fillId="4" borderId="0" xfId="0" applyFont="1" applyFill="1" applyAlignment="1" applyProtection="1">
      <alignment horizontal="center" vertical="center"/>
    </xf>
    <xf numFmtId="0" fontId="40" fillId="3" borderId="0" xfId="0" quotePrefix="1" applyFont="1" applyFill="1" applyAlignment="1" applyProtection="1">
      <alignment vertical="center"/>
    </xf>
    <xf numFmtId="0" fontId="41" fillId="3" borderId="0" xfId="0" applyFont="1" applyFill="1" applyAlignment="1" applyProtection="1">
      <alignment horizontal="center" vertical="center"/>
    </xf>
    <xf numFmtId="0" fontId="41" fillId="3" borderId="0" xfId="0" applyFont="1" applyFill="1" applyAlignment="1" applyProtection="1">
      <alignment horizontal="center" vertical="center" wrapText="1"/>
    </xf>
    <xf numFmtId="0" fontId="42" fillId="3" borderId="0" xfId="0" applyFont="1" applyFill="1" applyAlignment="1" applyProtection="1">
      <alignment horizontal="center" vertical="center" wrapText="1"/>
    </xf>
    <xf numFmtId="3" fontId="43" fillId="3" borderId="0" xfId="0" quotePrefix="1" applyNumberFormat="1" applyFont="1" applyFill="1" applyAlignment="1" applyProtection="1"/>
    <xf numFmtId="0" fontId="38" fillId="3" borderId="0" xfId="0" applyFont="1" applyFill="1" applyAlignment="1" applyProtection="1">
      <alignment vertical="center"/>
    </xf>
    <xf numFmtId="0" fontId="45" fillId="0" borderId="0" xfId="0" applyFont="1" applyAlignment="1">
      <alignment vertical="center"/>
    </xf>
    <xf numFmtId="0" fontId="46" fillId="0" borderId="0" xfId="0" applyFont="1" applyAlignment="1">
      <alignment vertical="center" wrapText="1"/>
    </xf>
    <xf numFmtId="0" fontId="46" fillId="0" borderId="0" xfId="0" applyFont="1" applyAlignment="1">
      <alignment vertical="center"/>
    </xf>
    <xf numFmtId="0" fontId="47"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pplyProtection="1">
      <alignment vertical="center"/>
      <protection locked="0"/>
    </xf>
    <xf numFmtId="0" fontId="45" fillId="0" borderId="0" xfId="0" applyFont="1" applyAlignment="1" applyProtection="1">
      <alignment vertical="center"/>
      <protection locked="0"/>
    </xf>
    <xf numFmtId="0" fontId="46" fillId="0" borderId="34" xfId="0" applyFont="1" applyBorder="1" applyAlignment="1">
      <alignment vertical="center"/>
    </xf>
    <xf numFmtId="0" fontId="46" fillId="0" borderId="34" xfId="0" applyFont="1" applyBorder="1" applyAlignment="1" applyProtection="1">
      <alignment vertical="center"/>
      <protection locked="0"/>
    </xf>
    <xf numFmtId="0" fontId="46" fillId="0" borderId="43" xfId="0" applyFont="1" applyBorder="1" applyAlignment="1" applyProtection="1">
      <alignment vertical="center"/>
      <protection locked="0"/>
    </xf>
    <xf numFmtId="0" fontId="45" fillId="0" borderId="34" xfId="0" applyFont="1" applyBorder="1" applyAlignment="1" applyProtection="1">
      <alignment vertical="center"/>
      <protection locked="0"/>
    </xf>
    <xf numFmtId="0" fontId="45" fillId="0" borderId="0" xfId="0" applyFont="1" applyBorder="1" applyAlignment="1" applyProtection="1">
      <alignment vertical="center"/>
      <protection locked="0"/>
    </xf>
    <xf numFmtId="0" fontId="45" fillId="0" borderId="0" xfId="0" applyFont="1" applyBorder="1" applyAlignment="1">
      <alignment vertical="center"/>
    </xf>
    <xf numFmtId="0" fontId="15" fillId="0" borderId="34" xfId="0" applyFont="1" applyBorder="1" applyAlignment="1">
      <alignment vertical="center" wrapText="1"/>
    </xf>
    <xf numFmtId="0" fontId="45" fillId="3" borderId="0" xfId="0" applyFont="1" applyFill="1" applyAlignment="1">
      <alignment vertical="center"/>
    </xf>
    <xf numFmtId="0" fontId="45" fillId="3" borderId="0" xfId="0" applyFont="1" applyFill="1" applyAlignment="1" applyProtection="1">
      <alignment vertical="center"/>
    </xf>
    <xf numFmtId="0" fontId="45" fillId="0" borderId="0" xfId="0" applyFont="1" applyAlignment="1" applyProtection="1">
      <alignment vertical="center"/>
    </xf>
    <xf numFmtId="0" fontId="16" fillId="0" borderId="0" xfId="0" applyFont="1" applyAlignment="1">
      <alignment vertical="center"/>
    </xf>
  </cellXfs>
  <cellStyles count="1">
    <cellStyle name="標準" xfId="0" builtinId="0"/>
  </cellStyles>
  <tableStyles count="0" defaultTableStyle="TableStyleMedium9" defaultPivotStyle="PivotStyleLight16"/>
  <colors>
    <mruColors>
      <color rgb="FFCCFFFF"/>
      <color rgb="FFFF99FF"/>
      <color rgb="FFFFCCFF"/>
      <color rgb="FF99FF66"/>
      <color rgb="FFFF6699"/>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76200</xdr:colOff>
      <xdr:row>4</xdr:row>
      <xdr:rowOff>238760</xdr:rowOff>
    </xdr:from>
    <xdr:to xmlns:xdr="http://schemas.openxmlformats.org/drawingml/2006/spreadsheetDrawing">
      <xdr:col>10</xdr:col>
      <xdr:colOff>676275</xdr:colOff>
      <xdr:row>19</xdr:row>
      <xdr:rowOff>247015</xdr:rowOff>
    </xdr:to>
    <xdr:sp macro="" textlink="">
      <xdr:nvSpPr>
        <xdr:cNvPr id="1025" name="AutoShape 1"/>
        <xdr:cNvSpPr>
          <a:spLocks noChangeArrowheads="1"/>
        </xdr:cNvSpPr>
      </xdr:nvSpPr>
      <xdr:spPr>
        <a:xfrm>
          <a:off x="266700" y="2258060"/>
          <a:ext cx="6819900" cy="6437630"/>
        </a:xfrm>
        <a:prstGeom prst="roundRect">
          <a:avLst>
            <a:gd name="adj" fmla="val 3653"/>
          </a:avLst>
        </a:prstGeom>
        <a:solidFill>
          <a:srgbClr val="FFFFFF"/>
        </a:solidFill>
        <a:ln w="19050">
          <a:solidFill>
            <a:srgbClr val="000000"/>
          </a:solidFill>
          <a:round/>
          <a:headEnd/>
          <a:tailEnd/>
        </a:ln>
      </xdr:spPr>
      <xdr:txBody>
        <a:bodyPr vertOverflow="clip" horzOverflow="overflow" wrap="square" lIns="144000" tIns="8890" rIns="108000" bIns="8890" anchor="t" upright="1"/>
        <a:lstStyle/>
        <a:p>
          <a:pPr algn="l" rtl="0">
            <a:defRPr sz="1000"/>
          </a:pPr>
          <a:r>
            <a:rPr lang="ja-JP" altLang="en-US" sz="1100" b="0" i="0" u="none" strike="noStrike" baseline="0">
              <a:solidFill>
                <a:srgbClr val="000000"/>
              </a:solidFill>
              <a:latin typeface="ＭＳ ゴシック"/>
              <a:ea typeface="ＭＳ ゴシック"/>
            </a:rPr>
            <a:t>  </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この記録帳は、いわゆる農業に係る「家計簿」です。農家のみなさんが農業に係る収入や必要経費を日常的に記録できるように作られています。</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この記録に基づいて１年間の農業収入や必要経費を集計することで、所得税の確定申告や住民税（市県民税）申告に添付する収支内訳書（農業所得用）や農業所得決算書の基礎資料として活用できます。</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決算書等に転記した後も、出荷伝票や領収書などと一緒に大切に保管しておきましょう。 </a:t>
          </a:r>
          <a:endParaRPr lang="ja-JP" altLang="en-US" sz="105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ＭＳ ゴシック"/>
            <a:ea typeface="ＭＳ ゴシック"/>
          </a:endParaRPr>
        </a:p>
        <a:p>
          <a:pPr algn="l" rtl="0">
            <a:defRPr sz="1000"/>
          </a:pP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記帳の際の留意事項</a:t>
          </a:r>
          <a:r>
            <a:rPr lang="en-US" altLang="ja-JP" sz="1400" b="1" i="0" u="none" strike="noStrike" baseline="0">
              <a:solidFill>
                <a:srgbClr val="000000"/>
              </a:solidFill>
              <a:latin typeface="ＭＳ ゴシック"/>
              <a:ea typeface="ＭＳ ゴシック"/>
            </a:rPr>
            <a:t>】</a:t>
          </a:r>
          <a:endParaRPr lang="en-US" altLang="ja-JP" sz="1050" b="1"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収入と支出（必要経費）をその事項が発生した都度、科目ごとに記帳するようになっています。分類が不明確なものについては、項目を追加するなどしてご利用ください。年末には科目ごとの合計金額を計算し、決算書や内訳書の同じ番号、記号の欄に合計金額を転記しましょう。</a:t>
          </a:r>
          <a:endParaRPr lang="ja-JP" altLang="en-US" sz="1050" b="0" i="0" u="none" strike="noStrike" baseline="0">
            <a:solidFill>
              <a:srgbClr val="000000"/>
            </a:solidFill>
            <a:latin typeface="ＭＳ ゴシック"/>
            <a:ea typeface="ＭＳ ゴシック"/>
          </a:endParaRPr>
        </a:p>
        <a:p>
          <a:pPr algn="l" rtl="0">
            <a:defRPr sz="1000"/>
          </a:pPr>
          <a:r>
            <a:rPr lang="ja-JP" altLang="en-US" sz="1200" b="1" i="0" u="none" strike="noStrike" baseline="0">
              <a:solidFill>
                <a:srgbClr val="000000"/>
              </a:solidFill>
              <a:latin typeface="ＭＳ ゴシック"/>
              <a:ea typeface="ＭＳ ゴシック"/>
            </a:rPr>
            <a:t>１．農産物の本年の作付状況 </a:t>
          </a:r>
          <a:endParaRPr lang="ja-JP" altLang="en-US" sz="1050" b="1"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作付面積、数量、金額を作物別に記入します。</a:t>
          </a:r>
          <a:endParaRPr lang="ja-JP" altLang="en-US" sz="1050" b="0" i="0" u="none" strike="noStrike" baseline="0">
            <a:solidFill>
              <a:srgbClr val="000000"/>
            </a:solidFill>
            <a:latin typeface="ＭＳ ゴシック"/>
            <a:ea typeface="ＭＳ ゴシック"/>
          </a:endParaRPr>
        </a:p>
        <a:p>
          <a:pPr algn="l" rtl="0">
            <a:defRPr sz="1000"/>
          </a:pPr>
          <a:r>
            <a:rPr lang="ja-JP" altLang="en-US" sz="1200" b="1" i="0" u="none" strike="noStrike" baseline="0">
              <a:solidFill>
                <a:srgbClr val="000000"/>
              </a:solidFill>
              <a:latin typeface="ＭＳ ゴシック"/>
              <a:ea typeface="ＭＳ ゴシック"/>
            </a:rPr>
            <a:t>２．本年の農業収入</a:t>
          </a:r>
          <a:r>
            <a:rPr lang="ja-JP" altLang="en-US" sz="120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国から交付されている「米戸別所得補償モデル事業や水田利活用自給力向上事業」など</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の交付金は雑収入となります。</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自分が食べる分や親戚・知人に配る分（以下家事消費分）は、販売分と分けて記録しま</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す。この記録帳では１年分を一括で見積もり計算します。</a:t>
          </a:r>
        </a:p>
        <a:p>
          <a:pPr algn="l" rtl="0">
            <a:defRPr sz="1000"/>
          </a:pPr>
          <a:r>
            <a:rPr lang="ja-JP" altLang="en-US" sz="1100" b="0" i="0" u="none" strike="noStrike" baseline="0">
              <a:solidFill>
                <a:srgbClr val="000000"/>
              </a:solidFill>
              <a:latin typeface="ＭＳ ゴシック"/>
              <a:ea typeface="ＭＳ ゴシック"/>
            </a:rPr>
            <a:t>　・　販売等をせず、家事消費分のみを栽培した場合には、その年に支出した必要経費と同額</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の収入金額と見積もり、差引き所得を「０」にすることもできます。</a:t>
          </a:r>
        </a:p>
        <a:p>
          <a:pPr algn="l" rtl="0">
            <a:defRPr sz="1000"/>
          </a:pPr>
          <a:r>
            <a:rPr lang="ja-JP" altLang="en-US" sz="1200" b="1" i="0" u="none" strike="noStrike" baseline="0">
              <a:solidFill>
                <a:srgbClr val="000000"/>
              </a:solidFill>
              <a:latin typeface="ＭＳ ゴシック"/>
              <a:ea typeface="ＭＳ ゴシック"/>
            </a:rPr>
            <a:t>３．本年の必要経費</a:t>
          </a:r>
          <a:endParaRPr lang="ja-JP" altLang="en-US" sz="1050" b="1"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委託耕作料や地代は、相手の住所や名前の申告が必要です。</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農地に係る固定資産税は、必要経費にすることができます。農地に係る税額は、「固定</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資産税の税額明細書」（納税通知書と一緒に４月に送付済み）によって計算するか、税務</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課で発行する「税額計算書」によっても確認できます。</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　農業所得の申告等で分からないことがありましたら、下記までお問い合わせください。</a:t>
          </a:r>
          <a:endParaRPr lang="ja-JP" altLang="en-US" sz="105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ＭＳ ゴシック"/>
            <a:ea typeface="ＭＳ ゴシック"/>
          </a:endParaRPr>
        </a:p>
        <a:p>
          <a:pPr algn="l" rtl="0">
            <a:defRPr sz="1000"/>
          </a:pPr>
          <a:r>
            <a:rPr lang="ja-JP" altLang="en-US" sz="1200" b="1" i="0" u="none" strike="noStrike" baseline="0">
              <a:solidFill>
                <a:srgbClr val="000000"/>
              </a:solidFill>
              <a:latin typeface="ＭＳ ゴシック"/>
              <a:ea typeface="ＭＳ ゴシック"/>
            </a:rPr>
            <a:t>　問い合わせ先</a:t>
          </a:r>
          <a:r>
            <a:rPr lang="ja-JP" altLang="en-US" sz="1200" b="1" i="0" u="sng" strike="noStrike" baseline="0">
              <a:solidFill>
                <a:srgbClr val="000000"/>
              </a:solidFill>
              <a:latin typeface="ＭＳ ゴシック"/>
              <a:ea typeface="ＭＳ ゴシック"/>
            </a:rPr>
            <a:t>　　</a:t>
          </a:r>
          <a:endParaRPr lang="en-US" altLang="ja-JP" sz="1200" b="1" i="0" u="sng" strike="noStrike" baseline="0">
            <a:solidFill>
              <a:srgbClr val="000000"/>
            </a:solidFill>
            <a:latin typeface="ＭＳ ゴシック"/>
            <a:ea typeface="ＭＳ ゴシック"/>
          </a:endParaRPr>
        </a:p>
        <a:p>
          <a:pPr algn="l" rtl="0">
            <a:defRPr sz="1000"/>
          </a:pPr>
          <a:r>
            <a:rPr lang="ja-JP" altLang="en-US" sz="1200" b="1" i="0" u="none" strike="noStrike" baseline="0">
              <a:solidFill>
                <a:srgbClr val="000000"/>
              </a:solidFill>
              <a:latin typeface="ＭＳ ゴシック"/>
              <a:ea typeface="ＭＳ ゴシック"/>
            </a:rPr>
            <a:t>　　　　　　</a:t>
          </a:r>
          <a:r>
            <a:rPr lang="ja-JP" altLang="en-US" sz="1200" b="1" i="0" u="sng" strike="noStrike" baseline="0">
              <a:solidFill>
                <a:srgbClr val="000000"/>
              </a:solidFill>
              <a:latin typeface="ＭＳ ゴシック"/>
              <a:ea typeface="ＭＳ ゴシック"/>
            </a:rPr>
            <a:t>駒ヶ根市役所 総務部 税務課 市民税係　℡</a:t>
          </a:r>
          <a:r>
            <a:rPr lang="ja-JP" altLang="en-US" sz="1000" b="1" i="0" u="sng" baseline="0">
              <a:latin typeface="+mn-lt"/>
              <a:ea typeface="+mn-ea"/>
              <a:cs typeface="+mn-cs"/>
            </a:rPr>
            <a:t>　</a:t>
          </a:r>
          <a:r>
            <a:rPr lang="en-US" altLang="ja-JP" sz="1200" b="1" i="0" u="sng" strike="noStrike" baseline="0">
              <a:solidFill>
                <a:srgbClr val="000000"/>
              </a:solidFill>
              <a:latin typeface="ＭＳ ゴシック"/>
              <a:ea typeface="ＭＳ ゴシック"/>
            </a:rPr>
            <a:t>83</a:t>
          </a:r>
          <a:r>
            <a:rPr lang="ja-JP" altLang="en-US" sz="1200" b="1" i="0" u="sng" strike="noStrike" baseline="0">
              <a:solidFill>
                <a:srgbClr val="000000"/>
              </a:solidFill>
              <a:latin typeface="ＭＳ ゴシック"/>
              <a:ea typeface="ＭＳ ゴシック"/>
            </a:rPr>
            <a:t>－</a:t>
          </a:r>
          <a:r>
            <a:rPr lang="en-US" altLang="ja-JP" sz="1200" b="1" i="0" u="sng" strike="noStrike" baseline="0">
              <a:solidFill>
                <a:srgbClr val="000000"/>
              </a:solidFill>
              <a:latin typeface="ＭＳ ゴシック"/>
              <a:ea typeface="ＭＳ ゴシック"/>
            </a:rPr>
            <a:t>2111</a:t>
          </a:r>
          <a:r>
            <a:rPr lang="ja-JP" altLang="en-US" sz="1200" b="1" i="0" u="sng" strike="noStrike" baseline="0">
              <a:solidFill>
                <a:srgbClr val="000000"/>
              </a:solidFill>
              <a:latin typeface="ＭＳ ゴシック"/>
              <a:ea typeface="ＭＳ ゴシック"/>
            </a:rPr>
            <a:t>　内線</a:t>
          </a:r>
          <a:r>
            <a:rPr lang="en-US" altLang="ja-JP" sz="1200" b="1" i="0" u="sng" strike="noStrike" baseline="0">
              <a:solidFill>
                <a:srgbClr val="000000"/>
              </a:solidFill>
              <a:latin typeface="ＭＳ ゴシック"/>
              <a:ea typeface="ＭＳ ゴシック"/>
            </a:rPr>
            <a:t>275</a:t>
          </a:r>
        </a:p>
        <a:p>
          <a:pPr algn="l" rtl="0">
            <a:defRPr sz="1000"/>
          </a:pPr>
          <a:r>
            <a:rPr lang="en-US" altLang="ja-JP" sz="1050" b="0" i="0" u="none" strike="noStrike" baseline="0">
              <a:solidFill>
                <a:srgbClr val="000000"/>
              </a:solidFill>
              <a:latin typeface="ＭＳ ゴシック"/>
              <a:ea typeface="ＭＳ 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120650</xdr:colOff>
      <xdr:row>23</xdr:row>
      <xdr:rowOff>1270</xdr:rowOff>
    </xdr:from>
    <xdr:to xmlns:xdr="http://schemas.openxmlformats.org/drawingml/2006/spreadsheetDrawing">
      <xdr:col>10</xdr:col>
      <xdr:colOff>120650</xdr:colOff>
      <xdr:row>39</xdr:row>
      <xdr:rowOff>310515</xdr:rowOff>
    </xdr:to>
    <xdr:cxnSp macro="">
      <xdr:nvCxnSpPr>
        <xdr:cNvPr id="5" name="直線コネクタ 4"/>
        <xdr:cNvCxnSpPr/>
      </xdr:nvCxnSpPr>
      <xdr:spPr>
        <a:xfrm>
          <a:off x="1939925" y="5141595"/>
          <a:ext cx="0" cy="529336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12</xdr:col>
      <xdr:colOff>81280</xdr:colOff>
      <xdr:row>23</xdr:row>
      <xdr:rowOff>0</xdr:rowOff>
    </xdr:from>
    <xdr:to xmlns:xdr="http://schemas.openxmlformats.org/drawingml/2006/spreadsheetDrawing">
      <xdr:col>12</xdr:col>
      <xdr:colOff>81280</xdr:colOff>
      <xdr:row>39</xdr:row>
      <xdr:rowOff>310515</xdr:rowOff>
    </xdr:to>
    <xdr:cxnSp macro="">
      <xdr:nvCxnSpPr>
        <xdr:cNvPr id="6" name="直線コネクタ 5"/>
        <xdr:cNvCxnSpPr/>
      </xdr:nvCxnSpPr>
      <xdr:spPr>
        <a:xfrm>
          <a:off x="2233930" y="5140325"/>
          <a:ext cx="0" cy="52946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6</xdr:col>
      <xdr:colOff>63500</xdr:colOff>
      <xdr:row>289</xdr:row>
      <xdr:rowOff>8255</xdr:rowOff>
    </xdr:from>
    <xdr:to xmlns:xdr="http://schemas.openxmlformats.org/drawingml/2006/spreadsheetDrawing">
      <xdr:col>6</xdr:col>
      <xdr:colOff>63500</xdr:colOff>
      <xdr:row>302</xdr:row>
      <xdr:rowOff>3175</xdr:rowOff>
    </xdr:to>
    <xdr:cxnSp macro="">
      <xdr:nvCxnSpPr>
        <xdr:cNvPr id="7" name="直線コネクタ 6"/>
        <xdr:cNvCxnSpPr/>
      </xdr:nvCxnSpPr>
      <xdr:spPr>
        <a:xfrm>
          <a:off x="1216025" y="83568540"/>
          <a:ext cx="0" cy="26333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4</xdr:col>
      <xdr:colOff>55880</xdr:colOff>
      <xdr:row>289</xdr:row>
      <xdr:rowOff>3175</xdr:rowOff>
    </xdr:from>
    <xdr:to xmlns:xdr="http://schemas.openxmlformats.org/drawingml/2006/spreadsheetDrawing">
      <xdr:col>4</xdr:col>
      <xdr:colOff>55880</xdr:colOff>
      <xdr:row>301</xdr:row>
      <xdr:rowOff>214630</xdr:rowOff>
    </xdr:to>
    <xdr:cxnSp macro="">
      <xdr:nvCxnSpPr>
        <xdr:cNvPr id="8" name="直線コネクタ 7"/>
        <xdr:cNvCxnSpPr/>
      </xdr:nvCxnSpPr>
      <xdr:spPr>
        <a:xfrm>
          <a:off x="932180" y="83563460"/>
          <a:ext cx="0" cy="263080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13</xdr:col>
      <xdr:colOff>98425</xdr:colOff>
      <xdr:row>289</xdr:row>
      <xdr:rowOff>4445</xdr:rowOff>
    </xdr:from>
    <xdr:to xmlns:xdr="http://schemas.openxmlformats.org/drawingml/2006/spreadsheetDrawing">
      <xdr:col>13</xdr:col>
      <xdr:colOff>98425</xdr:colOff>
      <xdr:row>303</xdr:row>
      <xdr:rowOff>8890</xdr:rowOff>
    </xdr:to>
    <xdr:cxnSp macro="">
      <xdr:nvCxnSpPr>
        <xdr:cNvPr id="14" name="直線コネクタ 13"/>
        <xdr:cNvCxnSpPr/>
      </xdr:nvCxnSpPr>
      <xdr:spPr>
        <a:xfrm>
          <a:off x="2393950" y="83564730"/>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11</xdr:col>
      <xdr:colOff>46355</xdr:colOff>
      <xdr:row>289</xdr:row>
      <xdr:rowOff>5080</xdr:rowOff>
    </xdr:from>
    <xdr:to xmlns:xdr="http://schemas.openxmlformats.org/drawingml/2006/spreadsheetDrawing">
      <xdr:col>11</xdr:col>
      <xdr:colOff>46355</xdr:colOff>
      <xdr:row>303</xdr:row>
      <xdr:rowOff>9525</xdr:rowOff>
    </xdr:to>
    <xdr:cxnSp macro="">
      <xdr:nvCxnSpPr>
        <xdr:cNvPr id="15" name="直線コネクタ 14"/>
        <xdr:cNvCxnSpPr/>
      </xdr:nvCxnSpPr>
      <xdr:spPr>
        <a:xfrm>
          <a:off x="2103755" y="83565365"/>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121285</xdr:colOff>
      <xdr:row>23</xdr:row>
      <xdr:rowOff>2540</xdr:rowOff>
    </xdr:from>
    <xdr:to xmlns:xdr="http://schemas.openxmlformats.org/drawingml/2006/spreadsheetDrawing">
      <xdr:col>29</xdr:col>
      <xdr:colOff>121285</xdr:colOff>
      <xdr:row>39</xdr:row>
      <xdr:rowOff>311785</xdr:rowOff>
    </xdr:to>
    <xdr:cxnSp macro="">
      <xdr:nvCxnSpPr>
        <xdr:cNvPr id="16" name="直線コネクタ 15"/>
        <xdr:cNvCxnSpPr/>
      </xdr:nvCxnSpPr>
      <xdr:spPr>
        <a:xfrm>
          <a:off x="5321935" y="5142865"/>
          <a:ext cx="0" cy="529336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32</xdr:col>
      <xdr:colOff>35560</xdr:colOff>
      <xdr:row>23</xdr:row>
      <xdr:rowOff>0</xdr:rowOff>
    </xdr:from>
    <xdr:to xmlns:xdr="http://schemas.openxmlformats.org/drawingml/2006/spreadsheetDrawing">
      <xdr:col>32</xdr:col>
      <xdr:colOff>35560</xdr:colOff>
      <xdr:row>39</xdr:row>
      <xdr:rowOff>310515</xdr:rowOff>
    </xdr:to>
    <xdr:cxnSp macro="">
      <xdr:nvCxnSpPr>
        <xdr:cNvPr id="17" name="直線コネクタ 16"/>
        <xdr:cNvCxnSpPr/>
      </xdr:nvCxnSpPr>
      <xdr:spPr>
        <a:xfrm>
          <a:off x="5617210" y="5140325"/>
          <a:ext cx="0" cy="52946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10</xdr:col>
      <xdr:colOff>120650</xdr:colOff>
      <xdr:row>43</xdr:row>
      <xdr:rowOff>8255</xdr:rowOff>
    </xdr:from>
    <xdr:to xmlns:xdr="http://schemas.openxmlformats.org/drawingml/2006/spreadsheetDrawing">
      <xdr:col>10</xdr:col>
      <xdr:colOff>120650</xdr:colOff>
      <xdr:row>57</xdr:row>
      <xdr:rowOff>5080</xdr:rowOff>
    </xdr:to>
    <xdr:cxnSp macro="">
      <xdr:nvCxnSpPr>
        <xdr:cNvPr id="18" name="直線コネクタ 17"/>
        <xdr:cNvCxnSpPr/>
      </xdr:nvCxnSpPr>
      <xdr:spPr>
        <a:xfrm>
          <a:off x="1939925" y="11240135"/>
          <a:ext cx="0" cy="4285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12</xdr:col>
      <xdr:colOff>81280</xdr:colOff>
      <xdr:row>43</xdr:row>
      <xdr:rowOff>5715</xdr:rowOff>
    </xdr:from>
    <xdr:to xmlns:xdr="http://schemas.openxmlformats.org/drawingml/2006/spreadsheetDrawing">
      <xdr:col>12</xdr:col>
      <xdr:colOff>81280</xdr:colOff>
      <xdr:row>57</xdr:row>
      <xdr:rowOff>2540</xdr:rowOff>
    </xdr:to>
    <xdr:cxnSp macro="">
      <xdr:nvCxnSpPr>
        <xdr:cNvPr id="19" name="直線コネクタ 18"/>
        <xdr:cNvCxnSpPr/>
      </xdr:nvCxnSpPr>
      <xdr:spPr>
        <a:xfrm>
          <a:off x="2233930" y="11237595"/>
          <a:ext cx="0" cy="4285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121285</xdr:colOff>
      <xdr:row>43</xdr:row>
      <xdr:rowOff>5715</xdr:rowOff>
    </xdr:from>
    <xdr:to xmlns:xdr="http://schemas.openxmlformats.org/drawingml/2006/spreadsheetDrawing">
      <xdr:col>29</xdr:col>
      <xdr:colOff>121285</xdr:colOff>
      <xdr:row>57</xdr:row>
      <xdr:rowOff>2540</xdr:rowOff>
    </xdr:to>
    <xdr:cxnSp macro="">
      <xdr:nvCxnSpPr>
        <xdr:cNvPr id="20" name="直線コネクタ 19"/>
        <xdr:cNvCxnSpPr/>
      </xdr:nvCxnSpPr>
      <xdr:spPr>
        <a:xfrm>
          <a:off x="5321935" y="11237595"/>
          <a:ext cx="0" cy="4285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32</xdr:col>
      <xdr:colOff>35560</xdr:colOff>
      <xdr:row>43</xdr:row>
      <xdr:rowOff>5715</xdr:rowOff>
    </xdr:from>
    <xdr:to xmlns:xdr="http://schemas.openxmlformats.org/drawingml/2006/spreadsheetDrawing">
      <xdr:col>32</xdr:col>
      <xdr:colOff>35560</xdr:colOff>
      <xdr:row>57</xdr:row>
      <xdr:rowOff>2540</xdr:rowOff>
    </xdr:to>
    <xdr:cxnSp macro="">
      <xdr:nvCxnSpPr>
        <xdr:cNvPr id="21" name="直線コネクタ 20"/>
        <xdr:cNvCxnSpPr/>
      </xdr:nvCxnSpPr>
      <xdr:spPr>
        <a:xfrm>
          <a:off x="5617210" y="11237595"/>
          <a:ext cx="0" cy="4285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10</xdr:col>
      <xdr:colOff>120650</xdr:colOff>
      <xdr:row>60</xdr:row>
      <xdr:rowOff>8255</xdr:rowOff>
    </xdr:from>
    <xdr:to xmlns:xdr="http://schemas.openxmlformats.org/drawingml/2006/spreadsheetDrawing">
      <xdr:col>10</xdr:col>
      <xdr:colOff>120650</xdr:colOff>
      <xdr:row>73</xdr:row>
      <xdr:rowOff>0</xdr:rowOff>
    </xdr:to>
    <xdr:cxnSp macro="">
      <xdr:nvCxnSpPr>
        <xdr:cNvPr id="26" name="直線コネクタ 25"/>
        <xdr:cNvCxnSpPr/>
      </xdr:nvCxnSpPr>
      <xdr:spPr>
        <a:xfrm>
          <a:off x="1939925" y="16510000"/>
          <a:ext cx="0" cy="331597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12</xdr:col>
      <xdr:colOff>88900</xdr:colOff>
      <xdr:row>60</xdr:row>
      <xdr:rowOff>5715</xdr:rowOff>
    </xdr:from>
    <xdr:to xmlns:xdr="http://schemas.openxmlformats.org/drawingml/2006/spreadsheetDrawing">
      <xdr:col>12</xdr:col>
      <xdr:colOff>88900</xdr:colOff>
      <xdr:row>72</xdr:row>
      <xdr:rowOff>222250</xdr:rowOff>
    </xdr:to>
    <xdr:cxnSp macro="">
      <xdr:nvCxnSpPr>
        <xdr:cNvPr id="27" name="直線コネクタ 26"/>
        <xdr:cNvCxnSpPr/>
      </xdr:nvCxnSpPr>
      <xdr:spPr>
        <a:xfrm>
          <a:off x="2241550" y="16507460"/>
          <a:ext cx="0" cy="331216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121285</xdr:colOff>
      <xdr:row>60</xdr:row>
      <xdr:rowOff>5715</xdr:rowOff>
    </xdr:from>
    <xdr:to xmlns:xdr="http://schemas.openxmlformats.org/drawingml/2006/spreadsheetDrawing">
      <xdr:col>29</xdr:col>
      <xdr:colOff>121285</xdr:colOff>
      <xdr:row>68</xdr:row>
      <xdr:rowOff>5080</xdr:rowOff>
    </xdr:to>
    <xdr:cxnSp macro="">
      <xdr:nvCxnSpPr>
        <xdr:cNvPr id="28" name="直線コネクタ 27"/>
        <xdr:cNvCxnSpPr/>
      </xdr:nvCxnSpPr>
      <xdr:spPr>
        <a:xfrm>
          <a:off x="5321935" y="16507460"/>
          <a:ext cx="0" cy="23234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32</xdr:col>
      <xdr:colOff>35560</xdr:colOff>
      <xdr:row>60</xdr:row>
      <xdr:rowOff>5715</xdr:rowOff>
    </xdr:from>
    <xdr:to xmlns:xdr="http://schemas.openxmlformats.org/drawingml/2006/spreadsheetDrawing">
      <xdr:col>32</xdr:col>
      <xdr:colOff>35560</xdr:colOff>
      <xdr:row>68</xdr:row>
      <xdr:rowOff>5080</xdr:rowOff>
    </xdr:to>
    <xdr:cxnSp macro="">
      <xdr:nvCxnSpPr>
        <xdr:cNvPr id="29" name="直線コネクタ 28"/>
        <xdr:cNvCxnSpPr/>
      </xdr:nvCxnSpPr>
      <xdr:spPr>
        <a:xfrm>
          <a:off x="5617210" y="16507460"/>
          <a:ext cx="0" cy="23234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177165</xdr:colOff>
      <xdr:row>69</xdr:row>
      <xdr:rowOff>5715</xdr:rowOff>
    </xdr:from>
    <xdr:to xmlns:xdr="http://schemas.openxmlformats.org/drawingml/2006/spreadsheetDrawing">
      <xdr:col>36</xdr:col>
      <xdr:colOff>177165</xdr:colOff>
      <xdr:row>73</xdr:row>
      <xdr:rowOff>1270</xdr:rowOff>
    </xdr:to>
    <xdr:cxnSp macro="">
      <xdr:nvCxnSpPr>
        <xdr:cNvPr id="30" name="直線コネクタ 29"/>
        <xdr:cNvCxnSpPr/>
      </xdr:nvCxnSpPr>
      <xdr:spPr>
        <a:xfrm>
          <a:off x="6177915" y="19164935"/>
          <a:ext cx="0" cy="66230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477520</xdr:colOff>
      <xdr:row>69</xdr:row>
      <xdr:rowOff>0</xdr:rowOff>
    </xdr:from>
    <xdr:to xmlns:xdr="http://schemas.openxmlformats.org/drawingml/2006/spreadsheetDrawing">
      <xdr:col>36</xdr:col>
      <xdr:colOff>477520</xdr:colOff>
      <xdr:row>72</xdr:row>
      <xdr:rowOff>218440</xdr:rowOff>
    </xdr:to>
    <xdr:cxnSp macro="">
      <xdr:nvCxnSpPr>
        <xdr:cNvPr id="31" name="直線コネクタ 30"/>
        <xdr:cNvCxnSpPr/>
      </xdr:nvCxnSpPr>
      <xdr:spPr>
        <a:xfrm>
          <a:off x="6478270" y="19159220"/>
          <a:ext cx="0" cy="65659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xdr:col>
      <xdr:colOff>17780</xdr:colOff>
      <xdr:row>94</xdr:row>
      <xdr:rowOff>118745</xdr:rowOff>
    </xdr:from>
    <xdr:to xmlns:xdr="http://schemas.openxmlformats.org/drawingml/2006/spreadsheetDrawing">
      <xdr:col>37</xdr:col>
      <xdr:colOff>160655</xdr:colOff>
      <xdr:row>104</xdr:row>
      <xdr:rowOff>165735</xdr:rowOff>
    </xdr:to>
    <xdr:sp macro="" textlink="">
      <xdr:nvSpPr>
        <xdr:cNvPr id="33" name="AutoShape 4"/>
        <xdr:cNvSpPr>
          <a:spLocks noChangeArrowheads="1"/>
        </xdr:cNvSpPr>
      </xdr:nvSpPr>
      <xdr:spPr>
        <a:xfrm>
          <a:off x="332105" y="26516965"/>
          <a:ext cx="6400800" cy="3380740"/>
        </a:xfrm>
        <a:prstGeom prst="roundRect">
          <a:avLst>
            <a:gd name="adj" fmla="val 4866"/>
          </a:avLst>
        </a:prstGeom>
        <a:solidFill>
          <a:srgbClr val="FFFFFF"/>
        </a:solidFill>
        <a:ln w="19050">
          <a:solidFill>
            <a:srgbClr val="000000"/>
          </a:solidFill>
          <a:round/>
          <a:headEnd/>
          <a:tailEnd/>
        </a:ln>
      </xdr:spPr>
      <xdr:txBody>
        <a:bodyPr vertOverflow="clip" horzOverflow="overflow" wrap="square" lIns="74295" tIns="8890" rIns="0" bIns="8890" anchor="ctr" anchorCtr="0" upright="1"/>
        <a:lstStyle/>
        <a:p>
          <a:pPr algn="l" rtl="0">
            <a:lnSpc>
              <a:spcPts val="1300"/>
            </a:lnSpc>
            <a:defRPr sz="1000"/>
          </a:pPr>
          <a:r>
            <a:rPr lang="ja-JP" altLang="en-US" sz="1100" b="0" i="0" u="none" strike="noStrike" baseline="0">
              <a:solidFill>
                <a:srgbClr val="000000"/>
              </a:solidFill>
              <a:latin typeface="ＭＳ ゴシック"/>
              <a:ea typeface="ＭＳ ゴシック"/>
            </a:rPr>
            <a:t>■ 農産物を販売している場合の計算 </a:t>
          </a:r>
          <a:endParaRPr lang="ja-JP" altLang="en-US" sz="11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｛（その農産物の販売金額－出荷に要する経費）</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販売数量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家事消費等の数量</a:t>
          </a:r>
          <a:endParaRPr lang="en-US" altLang="ja-JP" sz="1000" b="0" i="0" u="none" strike="noStrike" baseline="0">
            <a:solidFill>
              <a:srgbClr val="000000"/>
            </a:solidFill>
            <a:latin typeface="ＭＳ ゴシック"/>
            <a:ea typeface="ＭＳ ゴシック"/>
          </a:endParaRPr>
        </a:p>
        <a:p>
          <a:pPr algn="l" rtl="0">
            <a:lnSpc>
              <a:spcPts val="1300"/>
            </a:lnSpc>
            <a:defRPr sz="1000"/>
          </a:pPr>
          <a:endParaRPr lang="ja-JP" altLang="en-US"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家事消費金額の計算例（玄米の場合）</a:t>
          </a:r>
          <a:endParaRPr lang="ja-JP" altLang="en-US"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玄米販売金額　</a:t>
          </a:r>
          <a:r>
            <a:rPr lang="en-US" altLang="ja-JP" sz="1000" b="0" i="0" u="none" strike="noStrike" baseline="0">
              <a:solidFill>
                <a:srgbClr val="000000"/>
              </a:solidFill>
              <a:latin typeface="ＭＳ ゴシック"/>
              <a:ea typeface="ＭＳ ゴシック"/>
            </a:rPr>
            <a:t>2,103,500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8,600kg</a:t>
          </a:r>
          <a:r>
            <a:rPr lang="ja-JP" altLang="en-US" sz="1000" b="0" i="0" u="none" strike="noStrike" baseline="0">
              <a:solidFill>
                <a:srgbClr val="000000"/>
              </a:solidFill>
              <a:latin typeface="ＭＳ ゴシック"/>
              <a:ea typeface="ＭＳ ゴシック"/>
            </a:rPr>
            <a:t>）　　　家事消費分　</a:t>
          </a:r>
          <a:r>
            <a:rPr lang="en-US" altLang="ja-JP" sz="1000" b="0" i="0" u="none" strike="noStrike" baseline="0">
              <a:solidFill>
                <a:srgbClr val="000000"/>
              </a:solidFill>
              <a:latin typeface="ＭＳ ゴシック"/>
              <a:ea typeface="ＭＳ ゴシック"/>
            </a:rPr>
            <a:t>300kg</a:t>
          </a:r>
          <a:endParaRPr lang="en-US" altLang="ja-JP"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出荷経費　　</a:t>
          </a:r>
          <a:r>
            <a:rPr lang="en-US" altLang="ja-JP" sz="1000" b="0" i="0" u="none" strike="noStrike" baseline="0">
              <a:solidFill>
                <a:srgbClr val="000000"/>
              </a:solidFill>
              <a:latin typeface="ＭＳ ゴシック"/>
              <a:ea typeface="ＭＳ ゴシック"/>
            </a:rPr>
            <a:t>21,100</a:t>
          </a:r>
          <a:r>
            <a:rPr lang="ja-JP" altLang="en-US" sz="1000" b="0" i="0" u="none" strike="noStrike" baseline="0">
              <a:solidFill>
                <a:srgbClr val="000000"/>
              </a:solidFill>
              <a:latin typeface="ＭＳ ゴシック"/>
              <a:ea typeface="ＭＳ ゴシック"/>
            </a:rPr>
            <a:t>円 </a:t>
          </a:r>
          <a:endParaRPr lang="en-US" altLang="ja-JP"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cs typeface="Times New Roman"/>
            </a:rPr>
            <a:t>　　 </a:t>
          </a:r>
          <a:r>
            <a:rPr lang="ja-JP" altLang="en-US" sz="1000" b="0" i="0" u="none" strike="noStrike" baseline="0">
              <a:solidFill>
                <a:srgbClr val="000000"/>
              </a:solidFill>
              <a:latin typeface="ＭＳ ゴシック"/>
              <a:ea typeface="ＭＳ ゴシック"/>
            </a:rPr>
            <a:t>本年分家事消費金額 ＝ </a:t>
          </a:r>
          <a:r>
            <a:rPr lang="en-US" altLang="ja-JP" sz="1000" b="0" i="0" u="none" strike="noStrike" baseline="0">
              <a:solidFill>
                <a:srgbClr val="000000"/>
              </a:solidFill>
              <a:latin typeface="ＭＳ ゴシック"/>
              <a:ea typeface="ＭＳ ゴシック"/>
              <a:cs typeface="Times New Roman"/>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2,103,500</a:t>
          </a:r>
          <a:r>
            <a:rPr lang="ja-JP" altLang="en-US" sz="1000" b="0" i="0" u="none" strike="noStrike" baseline="0">
              <a:solidFill>
                <a:srgbClr val="000000"/>
              </a:solidFill>
              <a:latin typeface="ＭＳ ゴシック"/>
              <a:ea typeface="ＭＳ ゴシック"/>
            </a:rPr>
            <a:t>円 － </a:t>
          </a:r>
          <a:r>
            <a:rPr lang="en-US" altLang="ja-JP" sz="1000" b="0" i="0" u="none" strike="noStrike" baseline="0">
              <a:solidFill>
                <a:srgbClr val="000000"/>
              </a:solidFill>
              <a:latin typeface="ＭＳ ゴシック"/>
              <a:ea typeface="ＭＳ ゴシック"/>
            </a:rPr>
            <a:t>21,100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8,600kg</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cs typeface="Times New Roman"/>
            </a:rPr>
            <a:t>}</a:t>
          </a:r>
          <a:r>
            <a:rPr lang="ja-JP" altLang="en-US" sz="1000" b="0" i="0" u="none" strike="noStrike" baseline="0">
              <a:solidFill>
                <a:srgbClr val="000000"/>
              </a:solidFill>
              <a:latin typeface="ＭＳ ゴシック"/>
              <a:ea typeface="ＭＳ ゴシック"/>
              <a:cs typeface="Times New Roman"/>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300kg</a:t>
          </a:r>
          <a:r>
            <a:rPr lang="ja-JP" altLang="en-US" sz="1000" b="0" i="0" u="none" strike="noStrike" baseline="0">
              <a:solidFill>
                <a:srgbClr val="000000"/>
              </a:solidFill>
              <a:latin typeface="ＭＳ ゴシック"/>
              <a:ea typeface="ＭＳ ゴシック"/>
            </a:rPr>
            <a:t> ＝ </a:t>
          </a:r>
          <a:r>
            <a:rPr lang="en-US" altLang="ja-JP" sz="1000" b="0" i="0" u="none" strike="noStrike" baseline="0">
              <a:solidFill>
                <a:srgbClr val="000000"/>
              </a:solidFill>
              <a:latin typeface="ＭＳ ゴシック"/>
              <a:ea typeface="ＭＳ ゴシック"/>
            </a:rPr>
            <a:t>72,641</a:t>
          </a:r>
          <a:r>
            <a:rPr lang="ja-JP" altLang="en-US" sz="1000" b="0" i="0" u="none" strike="noStrike" baseline="0">
              <a:solidFill>
                <a:srgbClr val="000000"/>
              </a:solidFill>
              <a:latin typeface="ＭＳ ゴシック"/>
              <a:ea typeface="ＭＳ ゴシック"/>
            </a:rPr>
            <a:t>円 </a:t>
          </a:r>
          <a:endParaRPr lang="en-US" altLang="ja-JP" sz="1000" b="0" i="0" u="none" strike="noStrike" baseline="0">
            <a:solidFill>
              <a:srgbClr val="000000"/>
            </a:solidFill>
            <a:latin typeface="ＭＳ ゴシック"/>
            <a:ea typeface="ＭＳ ゴシック"/>
          </a:endParaRPr>
        </a:p>
        <a:p>
          <a:pPr algn="l" rtl="0">
            <a:lnSpc>
              <a:spcPts val="1300"/>
            </a:lnSpc>
            <a:defRPr sz="1000"/>
          </a:pPr>
          <a:endParaRPr lang="ja-JP" altLang="en-US"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家事消費金額の計算例</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りんごの場合</a:t>
          </a:r>
          <a:r>
            <a:rPr lang="en-US" altLang="ja-JP" sz="1000" b="0" i="0" u="none" strike="noStrike" baseline="0">
              <a:solidFill>
                <a:srgbClr val="000000"/>
              </a:solidFill>
              <a:latin typeface="ＭＳ ゴシック"/>
              <a:ea typeface="ＭＳ ゴシック"/>
            </a:rPr>
            <a:t>)</a:t>
          </a:r>
          <a:endParaRPr lang="en-US" altLang="ja-JP"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りんご販売金額　　</a:t>
          </a:r>
          <a:r>
            <a:rPr lang="en-US" altLang="ja-JP" sz="1000" b="0" i="0" u="none" strike="noStrike" baseline="0">
              <a:solidFill>
                <a:srgbClr val="000000"/>
              </a:solidFill>
              <a:latin typeface="ＭＳ ゴシック"/>
              <a:ea typeface="ＭＳ ゴシック"/>
            </a:rPr>
            <a:t>1,672,000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5,200kg</a:t>
          </a:r>
          <a:r>
            <a:rPr lang="ja-JP" altLang="en-US" sz="1000" b="0" i="0" u="none" strike="noStrike" baseline="0">
              <a:solidFill>
                <a:srgbClr val="000000"/>
              </a:solidFill>
              <a:latin typeface="ＭＳ ゴシック"/>
              <a:ea typeface="ＭＳ ゴシック"/>
            </a:rPr>
            <a:t>）　　家事消費分　</a:t>
          </a:r>
          <a:r>
            <a:rPr lang="en-US" altLang="ja-JP" sz="1000" b="0" i="0" u="none" strike="noStrike" baseline="0">
              <a:solidFill>
                <a:srgbClr val="000000"/>
              </a:solidFill>
              <a:latin typeface="ＭＳ ゴシック"/>
              <a:ea typeface="ＭＳ ゴシック"/>
            </a:rPr>
            <a:t>100kg</a:t>
          </a:r>
          <a:endParaRPr lang="ja-JP" altLang="en-US"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市場手数料、運賃、包装費等　　</a:t>
          </a:r>
          <a:r>
            <a:rPr lang="en-US" altLang="ja-JP" sz="1000" b="0" i="0" u="none" strike="noStrike" baseline="0">
              <a:solidFill>
                <a:srgbClr val="000000"/>
              </a:solidFill>
              <a:latin typeface="ＭＳ ゴシック"/>
              <a:ea typeface="ＭＳ ゴシック"/>
            </a:rPr>
            <a:t>473,400</a:t>
          </a:r>
          <a:r>
            <a:rPr lang="ja-JP" altLang="en-US" sz="1000" b="0" i="0" u="none" strike="noStrike" baseline="0">
              <a:solidFill>
                <a:srgbClr val="000000"/>
              </a:solidFill>
              <a:latin typeface="ＭＳ ゴシック"/>
              <a:ea typeface="ＭＳ ゴシック"/>
            </a:rPr>
            <a:t>円　　　 </a:t>
          </a:r>
          <a:endParaRPr lang="ja-JP" altLang="en-US"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本年分家事消費金額 ＝ </a:t>
          </a:r>
          <a:r>
            <a:rPr lang="en-US" altLang="ja-JP" sz="1000" b="0" i="0" u="none" strike="noStrike" baseline="0">
              <a:solidFill>
                <a:srgbClr val="000000"/>
              </a:solidFill>
              <a:latin typeface="ＭＳ ゴシック"/>
              <a:ea typeface="ＭＳ ゴシック"/>
              <a:cs typeface="Times New Roman"/>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1,672,000</a:t>
          </a:r>
          <a:r>
            <a:rPr lang="ja-JP" altLang="en-US" sz="1000" b="0" i="0" u="none" strike="noStrike" baseline="0">
              <a:solidFill>
                <a:srgbClr val="000000"/>
              </a:solidFill>
              <a:latin typeface="ＭＳ ゴシック"/>
              <a:ea typeface="ＭＳ ゴシック"/>
            </a:rPr>
            <a:t>円 － </a:t>
          </a:r>
          <a:r>
            <a:rPr lang="en-US" altLang="ja-JP" sz="1000" b="0" i="0" u="none" strike="noStrike" baseline="0">
              <a:solidFill>
                <a:srgbClr val="000000"/>
              </a:solidFill>
              <a:latin typeface="ＭＳ ゴシック"/>
              <a:ea typeface="ＭＳ ゴシック"/>
            </a:rPr>
            <a:t>473,400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5,200kg</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cs typeface="Times New Roman"/>
            </a:rPr>
            <a:t>}</a:t>
          </a:r>
          <a:r>
            <a:rPr lang="ja-JP" altLang="en-US" sz="1000" b="0" i="0" u="none" strike="noStrike" baseline="0">
              <a:solidFill>
                <a:srgbClr val="000000"/>
              </a:solidFill>
              <a:latin typeface="ＭＳ ゴシック"/>
              <a:ea typeface="ＭＳ ゴシック"/>
              <a:cs typeface="Times New Roman"/>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100kg</a:t>
          </a:r>
          <a:r>
            <a:rPr lang="ja-JP" altLang="en-US" sz="1000" b="0" i="0" u="none" strike="noStrike" baseline="0">
              <a:solidFill>
                <a:srgbClr val="000000"/>
              </a:solidFill>
              <a:latin typeface="ＭＳ ゴシック"/>
              <a:ea typeface="ＭＳ ゴシック"/>
            </a:rPr>
            <a:t> ＝ </a:t>
          </a:r>
          <a:r>
            <a:rPr lang="en-US" altLang="ja-JP" sz="1000" b="0" i="0" u="none" strike="noStrike" baseline="0">
              <a:solidFill>
                <a:srgbClr val="000000"/>
              </a:solidFill>
              <a:latin typeface="ＭＳ ゴシック"/>
              <a:ea typeface="ＭＳ ゴシック"/>
            </a:rPr>
            <a:t>23,050</a:t>
          </a:r>
          <a:r>
            <a:rPr lang="ja-JP" altLang="en-US" sz="1000" b="0" i="0" u="none" strike="noStrike" baseline="0">
              <a:solidFill>
                <a:srgbClr val="000000"/>
              </a:solidFill>
              <a:latin typeface="ＭＳ ゴシック"/>
              <a:ea typeface="ＭＳ ゴシック"/>
            </a:rPr>
            <a:t>円</a:t>
          </a:r>
          <a:endParaRPr lang="en-US" altLang="ja-JP" sz="10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endParaRPr lang="ja-JP" altLang="en-US" sz="11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100" b="0" i="0" u="none" strike="noStrike" baseline="0">
              <a:solidFill>
                <a:srgbClr val="000000"/>
              </a:solidFill>
              <a:latin typeface="ＭＳ ゴシック"/>
              <a:ea typeface="ＭＳ ゴシック"/>
            </a:rPr>
            <a:t>■ 農産物を販売していない場合の計算 </a:t>
          </a:r>
          <a:endParaRPr lang="ja-JP" altLang="en-US" sz="11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rPr>
            <a:t>　 市場価格や米の仮渡金価格などを参考にして求めた単価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家事消費等の数量</a:t>
          </a:r>
          <a:endParaRPr lang="ja-JP" altLang="en-US" sz="1000" b="0" i="0" u="none" strike="noStrike" baseline="0">
            <a:solidFill>
              <a:srgbClr val="000000"/>
            </a:solidFill>
            <a:latin typeface="ＭＳ ゴシック"/>
            <a:ea typeface="ＭＳ ゴシック"/>
            <a:cs typeface="Times New Roman"/>
          </a:endParaRPr>
        </a:p>
      </xdr:txBody>
    </xdr:sp>
    <xdr:clientData/>
  </xdr:twoCellAnchor>
  <xdr:twoCellAnchor editAs="oneCell">
    <xdr:from xmlns:xdr="http://schemas.openxmlformats.org/drawingml/2006/spreadsheetDrawing">
      <xdr:col>20</xdr:col>
      <xdr:colOff>109855</xdr:colOff>
      <xdr:row>122</xdr:row>
      <xdr:rowOff>76835</xdr:rowOff>
    </xdr:from>
    <xdr:to xmlns:xdr="http://schemas.openxmlformats.org/drawingml/2006/spreadsheetDrawing">
      <xdr:col>37</xdr:col>
      <xdr:colOff>172720</xdr:colOff>
      <xdr:row>126</xdr:row>
      <xdr:rowOff>70485</xdr:rowOff>
    </xdr:to>
    <xdr:sp macro="" textlink="">
      <xdr:nvSpPr>
        <xdr:cNvPr id="34" name="AutoShape 4"/>
        <xdr:cNvSpPr>
          <a:spLocks noChangeArrowheads="1"/>
        </xdr:cNvSpPr>
      </xdr:nvSpPr>
      <xdr:spPr>
        <a:xfrm>
          <a:off x="3634105" y="34809430"/>
          <a:ext cx="3110865" cy="1327150"/>
        </a:xfrm>
        <a:prstGeom prst="roundRect">
          <a:avLst>
            <a:gd name="adj" fmla="val 4866"/>
          </a:avLst>
        </a:prstGeom>
        <a:solidFill>
          <a:srgbClr val="FFFFFF"/>
        </a:solidFill>
        <a:ln w="19050">
          <a:solidFill>
            <a:srgbClr val="000000"/>
          </a:solidFill>
          <a:round/>
          <a:headEnd/>
          <a:tailEnd/>
        </a:ln>
      </xdr:spPr>
      <xdr:txBody>
        <a:bodyPr vertOverflow="clip" horzOverflow="overflow" wrap="square" lIns="74295" tIns="8890" rIns="0" bIns="8890" anchor="ctr" anchorCtr="0"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 農産物の棚卸高の計算例 </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ja-JP" altLang="en-US" sz="11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　玄米販売金額　</a:t>
          </a:r>
          <a:r>
            <a:rPr lang="en-US" altLang="ja-JP" sz="1000" b="0" i="0" u="none" strike="noStrike" baseline="0">
              <a:solidFill>
                <a:srgbClr val="000000"/>
              </a:solidFill>
              <a:latin typeface="ＭＳ ゴシック"/>
              <a:ea typeface="ＭＳ ゴシック"/>
            </a:rPr>
            <a:t>2,103,500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8,600kg</a:t>
          </a:r>
          <a:r>
            <a:rPr lang="ja-JP" altLang="en-US" sz="1000" b="0" i="0" u="none" strike="noStrike" baseline="0">
              <a:solidFill>
                <a:srgbClr val="000000"/>
              </a:solidFill>
              <a:latin typeface="ＭＳ ゴシック"/>
              <a:ea typeface="ＭＳ ゴシック"/>
            </a:rPr>
            <a:t>） </a:t>
          </a:r>
          <a:endParaRPr lang="en-US" altLang="ja-JP" sz="1000" b="0" i="0" u="none" strike="noStrike" baseline="0">
            <a:solidFill>
              <a:srgbClr val="000000"/>
            </a:solidFill>
            <a:latin typeface="ＭＳ ゴシック"/>
            <a:ea typeface="ＭＳ ゴシック"/>
            <a:cs typeface="Times New Roman"/>
          </a:endParaRPr>
        </a:p>
        <a:p>
          <a:pPr algn="l" rtl="0">
            <a:lnSpc>
              <a:spcPts val="1300"/>
            </a:lnSpc>
            <a:defRPr sz="1000"/>
          </a:pPr>
          <a:r>
            <a:rPr lang="ja-JP" altLang="en-US" sz="1000" b="0" i="0" u="none" strike="noStrike" baseline="0">
              <a:solidFill>
                <a:srgbClr val="000000"/>
              </a:solidFill>
              <a:latin typeface="ＭＳ ゴシック"/>
              <a:ea typeface="ＭＳ ゴシック"/>
              <a:cs typeface="Times New Roman"/>
            </a:rPr>
            <a:t>　 </a:t>
          </a:r>
          <a:r>
            <a:rPr lang="ja-JP" altLang="en-US" sz="1000" b="0" i="0" u="none" strike="noStrike" baseline="0">
              <a:solidFill>
                <a:srgbClr val="000000"/>
              </a:solidFill>
              <a:latin typeface="ＭＳ ゴシック"/>
              <a:ea typeface="ＭＳ ゴシック"/>
            </a:rPr>
            <a:t>本年在庫　</a:t>
          </a:r>
          <a:r>
            <a:rPr lang="en-US" altLang="ja-JP" sz="1000" b="0" i="0" u="none" strike="noStrike" baseline="0">
              <a:solidFill>
                <a:srgbClr val="000000"/>
              </a:solidFill>
              <a:latin typeface="ＭＳ ゴシック"/>
              <a:ea typeface="ＭＳ ゴシック"/>
            </a:rPr>
            <a:t>860</a:t>
          </a:r>
          <a:r>
            <a:rPr lang="ja-JP" altLang="en-US" sz="1000" b="0" i="0" u="none" strike="noStrike" baseline="0">
              <a:solidFill>
                <a:srgbClr val="000000"/>
              </a:solidFill>
              <a:latin typeface="ＭＳ ゴシック"/>
              <a:ea typeface="ＭＳ ゴシック"/>
            </a:rPr>
            <a:t>㎏　　　出荷経費　</a:t>
          </a:r>
          <a:r>
            <a:rPr lang="en-US" altLang="ja-JP" sz="1000" b="0" i="0" u="none" strike="noStrike" baseline="0">
              <a:solidFill>
                <a:srgbClr val="000000"/>
              </a:solidFill>
              <a:latin typeface="ＭＳ ゴシック"/>
              <a:ea typeface="ＭＳ ゴシック"/>
            </a:rPr>
            <a:t>21,100</a:t>
          </a:r>
          <a:r>
            <a:rPr lang="ja-JP" altLang="en-US" sz="1000" b="0" i="0" u="none" strike="noStrike" baseline="0">
              <a:solidFill>
                <a:srgbClr val="000000"/>
              </a:solidFill>
              <a:latin typeface="ＭＳ ゴシック"/>
              <a:ea typeface="ＭＳ ゴシック"/>
            </a:rPr>
            <a:t>円</a:t>
          </a:r>
          <a:endParaRPr lang="en-US" altLang="ja-JP" sz="1000" b="0" i="0" u="none" strike="noStrike" baseline="0">
            <a:solidFill>
              <a:srgbClr val="000000"/>
            </a:solidFill>
            <a:latin typeface="ＭＳ ゴシック"/>
            <a:ea typeface="ＭＳ ゴシック"/>
          </a:endParaRPr>
        </a:p>
        <a:p>
          <a:pPr algn="l" rtl="0">
            <a:lnSpc>
              <a:spcPts val="1300"/>
            </a:lnSpc>
            <a:defRPr sz="1000"/>
          </a:pPr>
          <a:r>
            <a:rPr lang="ja-JP" altLang="en-US" sz="1000" b="0" i="0" u="none" strike="noStrike" baseline="0">
              <a:solidFill>
                <a:srgbClr val="000000"/>
              </a:solidFill>
              <a:latin typeface="ＭＳ ゴシック"/>
              <a:ea typeface="ＭＳ ゴシック"/>
            </a:rPr>
            <a:t>　 本年分期末棚卸高＝</a:t>
          </a:r>
          <a:endParaRPr lang="en-US" altLang="ja-JP" sz="1000" b="0" i="0" u="none" strike="noStrike" baseline="0">
            <a:solidFill>
              <a:srgbClr val="000000"/>
            </a:solidFill>
            <a:latin typeface="ＭＳ ゴシック"/>
            <a:ea typeface="ＭＳ ゴシック"/>
          </a:endParaRPr>
        </a:p>
        <a:p>
          <a:pPr algn="l" rtl="0">
            <a:lnSpc>
              <a:spcPts val="13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2,103,500</a:t>
          </a:r>
          <a:r>
            <a:rPr lang="ja-JP" altLang="en-US" sz="1000" b="0" i="0" u="none" strike="noStrike" baseline="0">
              <a:solidFill>
                <a:srgbClr val="000000"/>
              </a:solidFill>
              <a:latin typeface="ＭＳ ゴシック"/>
              <a:ea typeface="ＭＳ ゴシック"/>
            </a:rPr>
            <a:t>円 － </a:t>
          </a:r>
          <a:r>
            <a:rPr lang="en-US" altLang="ja-JP" sz="1000" b="0" i="0" u="none" strike="noStrike" baseline="0">
              <a:solidFill>
                <a:srgbClr val="000000"/>
              </a:solidFill>
              <a:latin typeface="ＭＳ ゴシック"/>
              <a:ea typeface="ＭＳ ゴシック"/>
            </a:rPr>
            <a:t>21,100</a:t>
          </a:r>
          <a:r>
            <a:rPr lang="ja-JP" altLang="en-US" sz="1000" b="0" i="0" u="none" strike="noStrike" baseline="0">
              <a:solidFill>
                <a:srgbClr val="000000"/>
              </a:solidFill>
              <a:latin typeface="ＭＳ ゴシック"/>
              <a:ea typeface="ＭＳ ゴシック"/>
            </a:rPr>
            <a:t>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8,600</a:t>
          </a:r>
          <a:r>
            <a:rPr lang="ja-JP" altLang="en-US" sz="1000" b="0" i="0" u="none" strike="noStrike" baseline="0">
              <a:solidFill>
                <a:srgbClr val="000000"/>
              </a:solidFill>
              <a:latin typeface="ＭＳ ゴシック"/>
              <a:ea typeface="ＭＳ ゴシック"/>
            </a:rPr>
            <a:t>㎏</a:t>
          </a:r>
          <a:endParaRPr lang="en-US" altLang="ja-JP" sz="1000" b="0" i="0" u="none" strike="noStrike" baseline="0">
            <a:solidFill>
              <a:srgbClr val="000000"/>
            </a:solidFill>
            <a:latin typeface="ＭＳ ゴシック"/>
            <a:ea typeface="ＭＳ ゴシック"/>
          </a:endParaRPr>
        </a:p>
        <a:p>
          <a:pPr algn="l" rtl="0">
            <a:lnSpc>
              <a:spcPts val="13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860</a:t>
          </a:r>
          <a:r>
            <a:rPr lang="ja-JP" altLang="en-US" sz="1000" b="0" i="0" u="none" strike="noStrike" baseline="0">
              <a:solidFill>
                <a:srgbClr val="000000"/>
              </a:solidFill>
              <a:latin typeface="ＭＳ ゴシック"/>
              <a:ea typeface="ＭＳ ゴシック"/>
            </a:rPr>
            <a:t>㎏ ＝ </a:t>
          </a:r>
          <a:r>
            <a:rPr lang="en-US" altLang="ja-JP" sz="1000" b="0" i="0" u="none" strike="noStrike" baseline="0">
              <a:solidFill>
                <a:srgbClr val="000000"/>
              </a:solidFill>
              <a:latin typeface="ＭＳ ゴシック"/>
              <a:ea typeface="ＭＳ ゴシック"/>
            </a:rPr>
            <a:t>208,240</a:t>
          </a:r>
          <a:r>
            <a:rPr lang="ja-JP" altLang="en-US" sz="1000" b="0" i="0" u="none" strike="noStrike" baseline="0">
              <a:solidFill>
                <a:srgbClr val="000000"/>
              </a:solidFill>
              <a:latin typeface="ＭＳ ゴシック"/>
              <a:ea typeface="ＭＳ ゴシック"/>
            </a:rPr>
            <a:t>円 </a:t>
          </a:r>
          <a:endParaRPr lang="ja-JP" altLang="en-US" sz="1000" b="0" i="0" u="none" strike="noStrike" baseline="0">
            <a:solidFill>
              <a:srgbClr val="000000"/>
            </a:solidFill>
            <a:latin typeface="ＭＳ ゴシック"/>
            <a:ea typeface="ＭＳ ゴシック"/>
            <a:cs typeface="Times New Roman"/>
          </a:endParaRPr>
        </a:p>
      </xdr:txBody>
    </xdr:sp>
    <xdr:clientData/>
  </xdr:twoCellAnchor>
  <xdr:twoCellAnchor editAs="oneCell">
    <xdr:from xmlns:xdr="http://schemas.openxmlformats.org/drawingml/2006/spreadsheetDrawing">
      <xdr:col>15</xdr:col>
      <xdr:colOff>74295</xdr:colOff>
      <xdr:row>81</xdr:row>
      <xdr:rowOff>2540</xdr:rowOff>
    </xdr:from>
    <xdr:to xmlns:xdr="http://schemas.openxmlformats.org/drawingml/2006/spreadsheetDrawing">
      <xdr:col>15</xdr:col>
      <xdr:colOff>74295</xdr:colOff>
      <xdr:row>92</xdr:row>
      <xdr:rowOff>10160</xdr:rowOff>
    </xdr:to>
    <xdr:cxnSp macro="">
      <xdr:nvCxnSpPr>
        <xdr:cNvPr id="35" name="直線コネクタ 34"/>
        <xdr:cNvCxnSpPr/>
      </xdr:nvCxnSpPr>
      <xdr:spPr>
        <a:xfrm>
          <a:off x="2607945" y="22400260"/>
          <a:ext cx="0" cy="334137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230505</xdr:colOff>
      <xdr:row>80</xdr:row>
      <xdr:rowOff>333375</xdr:rowOff>
    </xdr:from>
    <xdr:to xmlns:xdr="http://schemas.openxmlformats.org/drawingml/2006/spreadsheetDrawing">
      <xdr:col>16</xdr:col>
      <xdr:colOff>230505</xdr:colOff>
      <xdr:row>92</xdr:row>
      <xdr:rowOff>10160</xdr:rowOff>
    </xdr:to>
    <xdr:cxnSp macro="">
      <xdr:nvCxnSpPr>
        <xdr:cNvPr id="36" name="直線コネクタ 35"/>
        <xdr:cNvCxnSpPr/>
      </xdr:nvCxnSpPr>
      <xdr:spPr>
        <a:xfrm>
          <a:off x="2907030" y="22397720"/>
          <a:ext cx="0" cy="33439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114300</xdr:colOff>
      <xdr:row>108</xdr:row>
      <xdr:rowOff>5080</xdr:rowOff>
    </xdr:from>
    <xdr:to xmlns:xdr="http://schemas.openxmlformats.org/drawingml/2006/spreadsheetDrawing">
      <xdr:col>16</xdr:col>
      <xdr:colOff>114300</xdr:colOff>
      <xdr:row>127</xdr:row>
      <xdr:rowOff>635</xdr:rowOff>
    </xdr:to>
    <xdr:cxnSp macro="">
      <xdr:nvCxnSpPr>
        <xdr:cNvPr id="37" name="直線コネクタ 36"/>
        <xdr:cNvCxnSpPr/>
      </xdr:nvCxnSpPr>
      <xdr:spPr>
        <a:xfrm>
          <a:off x="2790825" y="30737175"/>
          <a:ext cx="0" cy="56629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108</xdr:row>
      <xdr:rowOff>5080</xdr:rowOff>
    </xdr:from>
    <xdr:to xmlns:xdr="http://schemas.openxmlformats.org/drawingml/2006/spreadsheetDrawing">
      <xdr:col>17</xdr:col>
      <xdr:colOff>182880</xdr:colOff>
      <xdr:row>127</xdr:row>
      <xdr:rowOff>635</xdr:rowOff>
    </xdr:to>
    <xdr:cxnSp macro="">
      <xdr:nvCxnSpPr>
        <xdr:cNvPr id="38" name="直線コネクタ 37"/>
        <xdr:cNvCxnSpPr/>
      </xdr:nvCxnSpPr>
      <xdr:spPr>
        <a:xfrm>
          <a:off x="3097530" y="30737175"/>
          <a:ext cx="0" cy="56629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176530</xdr:colOff>
      <xdr:row>111</xdr:row>
      <xdr:rowOff>3810</xdr:rowOff>
    </xdr:from>
    <xdr:to xmlns:xdr="http://schemas.openxmlformats.org/drawingml/2006/spreadsheetDrawing">
      <xdr:col>36</xdr:col>
      <xdr:colOff>176530</xdr:colOff>
      <xdr:row>116</xdr:row>
      <xdr:rowOff>0</xdr:rowOff>
    </xdr:to>
    <xdr:cxnSp macro="">
      <xdr:nvCxnSpPr>
        <xdr:cNvPr id="39" name="直線コネクタ 38"/>
        <xdr:cNvCxnSpPr/>
      </xdr:nvCxnSpPr>
      <xdr:spPr>
        <a:xfrm>
          <a:off x="6177280" y="31402655"/>
          <a:ext cx="0" cy="132969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474345</xdr:colOff>
      <xdr:row>111</xdr:row>
      <xdr:rowOff>3810</xdr:rowOff>
    </xdr:from>
    <xdr:to xmlns:xdr="http://schemas.openxmlformats.org/drawingml/2006/spreadsheetDrawing">
      <xdr:col>36</xdr:col>
      <xdr:colOff>474345</xdr:colOff>
      <xdr:row>116</xdr:row>
      <xdr:rowOff>0</xdr:rowOff>
    </xdr:to>
    <xdr:cxnSp macro="">
      <xdr:nvCxnSpPr>
        <xdr:cNvPr id="40" name="直線コネクタ 39"/>
        <xdr:cNvCxnSpPr/>
      </xdr:nvCxnSpPr>
      <xdr:spPr>
        <a:xfrm>
          <a:off x="6475095" y="31402655"/>
          <a:ext cx="0" cy="132969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6</xdr:col>
      <xdr:colOff>57785</xdr:colOff>
      <xdr:row>306</xdr:row>
      <xdr:rowOff>8255</xdr:rowOff>
    </xdr:from>
    <xdr:to xmlns:xdr="http://schemas.openxmlformats.org/drawingml/2006/spreadsheetDrawing">
      <xdr:col>6</xdr:col>
      <xdr:colOff>57785</xdr:colOff>
      <xdr:row>319</xdr:row>
      <xdr:rowOff>3175</xdr:rowOff>
    </xdr:to>
    <xdr:cxnSp macro="">
      <xdr:nvCxnSpPr>
        <xdr:cNvPr id="44" name="直線コネクタ 43"/>
        <xdr:cNvCxnSpPr/>
      </xdr:nvCxnSpPr>
      <xdr:spPr>
        <a:xfrm>
          <a:off x="1210310" y="87007065"/>
          <a:ext cx="0" cy="26333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4</xdr:col>
      <xdr:colOff>55880</xdr:colOff>
      <xdr:row>306</xdr:row>
      <xdr:rowOff>10795</xdr:rowOff>
    </xdr:from>
    <xdr:to xmlns:xdr="http://schemas.openxmlformats.org/drawingml/2006/spreadsheetDrawing">
      <xdr:col>4</xdr:col>
      <xdr:colOff>55880</xdr:colOff>
      <xdr:row>319</xdr:row>
      <xdr:rowOff>1905</xdr:rowOff>
    </xdr:to>
    <xdr:cxnSp macro="">
      <xdr:nvCxnSpPr>
        <xdr:cNvPr id="45" name="直線コネクタ 44"/>
        <xdr:cNvCxnSpPr/>
      </xdr:nvCxnSpPr>
      <xdr:spPr>
        <a:xfrm>
          <a:off x="932180" y="87009605"/>
          <a:ext cx="0" cy="262953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6</xdr:col>
      <xdr:colOff>51435</xdr:colOff>
      <xdr:row>324</xdr:row>
      <xdr:rowOff>8255</xdr:rowOff>
    </xdr:from>
    <xdr:to xmlns:xdr="http://schemas.openxmlformats.org/drawingml/2006/spreadsheetDrawing">
      <xdr:col>6</xdr:col>
      <xdr:colOff>51435</xdr:colOff>
      <xdr:row>338</xdr:row>
      <xdr:rowOff>0</xdr:rowOff>
    </xdr:to>
    <xdr:cxnSp macro="">
      <xdr:nvCxnSpPr>
        <xdr:cNvPr id="46" name="直線コネクタ 45"/>
        <xdr:cNvCxnSpPr/>
      </xdr:nvCxnSpPr>
      <xdr:spPr>
        <a:xfrm>
          <a:off x="1203960" y="90464640"/>
          <a:ext cx="0" cy="263017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4</xdr:col>
      <xdr:colOff>55880</xdr:colOff>
      <xdr:row>324</xdr:row>
      <xdr:rowOff>3175</xdr:rowOff>
    </xdr:from>
    <xdr:to xmlns:xdr="http://schemas.openxmlformats.org/drawingml/2006/spreadsheetDrawing">
      <xdr:col>4</xdr:col>
      <xdr:colOff>55880</xdr:colOff>
      <xdr:row>337</xdr:row>
      <xdr:rowOff>107315</xdr:rowOff>
    </xdr:to>
    <xdr:cxnSp macro="">
      <xdr:nvCxnSpPr>
        <xdr:cNvPr id="47" name="直線コネクタ 46"/>
        <xdr:cNvCxnSpPr/>
      </xdr:nvCxnSpPr>
      <xdr:spPr>
        <a:xfrm>
          <a:off x="932180" y="90459560"/>
          <a:ext cx="0" cy="26282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27</xdr:col>
      <xdr:colOff>160655</xdr:colOff>
      <xdr:row>144</xdr:row>
      <xdr:rowOff>5715</xdr:rowOff>
    </xdr:from>
    <xdr:to xmlns:xdr="http://schemas.openxmlformats.org/drawingml/2006/spreadsheetDrawing">
      <xdr:col>27</xdr:col>
      <xdr:colOff>160655</xdr:colOff>
      <xdr:row>153</xdr:row>
      <xdr:rowOff>4445</xdr:rowOff>
    </xdr:to>
    <xdr:cxnSp macro="">
      <xdr:nvCxnSpPr>
        <xdr:cNvPr id="48" name="直線コネクタ 47"/>
        <xdr:cNvCxnSpPr/>
      </xdr:nvCxnSpPr>
      <xdr:spPr>
        <a:xfrm>
          <a:off x="4885055" y="41843960"/>
          <a:ext cx="0" cy="26657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28</xdr:col>
      <xdr:colOff>184785</xdr:colOff>
      <xdr:row>144</xdr:row>
      <xdr:rowOff>5715</xdr:rowOff>
    </xdr:from>
    <xdr:to xmlns:xdr="http://schemas.openxmlformats.org/drawingml/2006/spreadsheetDrawing">
      <xdr:col>28</xdr:col>
      <xdr:colOff>184785</xdr:colOff>
      <xdr:row>153</xdr:row>
      <xdr:rowOff>4445</xdr:rowOff>
    </xdr:to>
    <xdr:cxnSp macro="">
      <xdr:nvCxnSpPr>
        <xdr:cNvPr id="49" name="直線コネクタ 48"/>
        <xdr:cNvCxnSpPr/>
      </xdr:nvCxnSpPr>
      <xdr:spPr>
        <a:xfrm>
          <a:off x="5194935" y="41843960"/>
          <a:ext cx="0" cy="26657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178435</xdr:colOff>
      <xdr:row>106</xdr:row>
      <xdr:rowOff>0</xdr:rowOff>
    </xdr:from>
    <xdr:to xmlns:xdr="http://schemas.openxmlformats.org/drawingml/2006/spreadsheetDrawing">
      <xdr:col>36</xdr:col>
      <xdr:colOff>178435</xdr:colOff>
      <xdr:row>107</xdr:row>
      <xdr:rowOff>221615</xdr:rowOff>
    </xdr:to>
    <xdr:cxnSp macro="">
      <xdr:nvCxnSpPr>
        <xdr:cNvPr id="50" name="直線コネクタ 49"/>
        <xdr:cNvCxnSpPr/>
      </xdr:nvCxnSpPr>
      <xdr:spPr>
        <a:xfrm>
          <a:off x="6179185" y="30398720"/>
          <a:ext cx="0" cy="32639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476250</xdr:colOff>
      <xdr:row>106</xdr:row>
      <xdr:rowOff>0</xdr:rowOff>
    </xdr:from>
    <xdr:to xmlns:xdr="http://schemas.openxmlformats.org/drawingml/2006/spreadsheetDrawing">
      <xdr:col>36</xdr:col>
      <xdr:colOff>476250</xdr:colOff>
      <xdr:row>107</xdr:row>
      <xdr:rowOff>221615</xdr:rowOff>
    </xdr:to>
    <xdr:cxnSp macro="">
      <xdr:nvCxnSpPr>
        <xdr:cNvPr id="51" name="直線コネクタ 50"/>
        <xdr:cNvCxnSpPr/>
      </xdr:nvCxnSpPr>
      <xdr:spPr>
        <a:xfrm>
          <a:off x="6477000" y="30398720"/>
          <a:ext cx="0" cy="32639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476250</xdr:colOff>
      <xdr:row>196</xdr:row>
      <xdr:rowOff>5715</xdr:rowOff>
    </xdr:from>
    <xdr:to xmlns:xdr="http://schemas.openxmlformats.org/drawingml/2006/spreadsheetDrawing">
      <xdr:col>36</xdr:col>
      <xdr:colOff>476250</xdr:colOff>
      <xdr:row>199</xdr:row>
      <xdr:rowOff>329565</xdr:rowOff>
    </xdr:to>
    <xdr:cxnSp macro="">
      <xdr:nvCxnSpPr>
        <xdr:cNvPr id="52" name="直線コネクタ 51"/>
        <xdr:cNvCxnSpPr/>
      </xdr:nvCxnSpPr>
      <xdr:spPr>
        <a:xfrm>
          <a:off x="6477000" y="56734075"/>
          <a:ext cx="0" cy="9906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196215</xdr:colOff>
      <xdr:row>196</xdr:row>
      <xdr:rowOff>4445</xdr:rowOff>
    </xdr:from>
    <xdr:to xmlns:xdr="http://schemas.openxmlformats.org/drawingml/2006/spreadsheetDrawing">
      <xdr:col>36</xdr:col>
      <xdr:colOff>196215</xdr:colOff>
      <xdr:row>199</xdr:row>
      <xdr:rowOff>328295</xdr:rowOff>
    </xdr:to>
    <xdr:cxnSp macro="">
      <xdr:nvCxnSpPr>
        <xdr:cNvPr id="53" name="直線コネクタ 52"/>
        <xdr:cNvCxnSpPr/>
      </xdr:nvCxnSpPr>
      <xdr:spPr>
        <a:xfrm>
          <a:off x="6196965" y="56732805"/>
          <a:ext cx="0" cy="9906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28</xdr:col>
      <xdr:colOff>142875</xdr:colOff>
      <xdr:row>196</xdr:row>
      <xdr:rowOff>5715</xdr:rowOff>
    </xdr:from>
    <xdr:to xmlns:xdr="http://schemas.openxmlformats.org/drawingml/2006/spreadsheetDrawing">
      <xdr:col>28</xdr:col>
      <xdr:colOff>142875</xdr:colOff>
      <xdr:row>199</xdr:row>
      <xdr:rowOff>329565</xdr:rowOff>
    </xdr:to>
    <xdr:cxnSp macro="">
      <xdr:nvCxnSpPr>
        <xdr:cNvPr id="54" name="直線コネクタ 53"/>
        <xdr:cNvCxnSpPr/>
      </xdr:nvCxnSpPr>
      <xdr:spPr>
        <a:xfrm>
          <a:off x="5153025" y="56734075"/>
          <a:ext cx="0" cy="9906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27</xdr:col>
      <xdr:colOff>148590</xdr:colOff>
      <xdr:row>196</xdr:row>
      <xdr:rowOff>5715</xdr:rowOff>
    </xdr:from>
    <xdr:to xmlns:xdr="http://schemas.openxmlformats.org/drawingml/2006/spreadsheetDrawing">
      <xdr:col>27</xdr:col>
      <xdr:colOff>148590</xdr:colOff>
      <xdr:row>199</xdr:row>
      <xdr:rowOff>329565</xdr:rowOff>
    </xdr:to>
    <xdr:cxnSp macro="">
      <xdr:nvCxnSpPr>
        <xdr:cNvPr id="55" name="直線コネクタ 54"/>
        <xdr:cNvCxnSpPr/>
      </xdr:nvCxnSpPr>
      <xdr:spPr>
        <a:xfrm>
          <a:off x="4872990" y="56734075"/>
          <a:ext cx="0" cy="9906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179705</xdr:colOff>
      <xdr:row>156</xdr:row>
      <xdr:rowOff>5715</xdr:rowOff>
    </xdr:from>
    <xdr:to xmlns:xdr="http://schemas.openxmlformats.org/drawingml/2006/spreadsheetDrawing">
      <xdr:col>17</xdr:col>
      <xdr:colOff>179705</xdr:colOff>
      <xdr:row>165</xdr:row>
      <xdr:rowOff>327025</xdr:rowOff>
    </xdr:to>
    <xdr:cxnSp macro="">
      <xdr:nvCxnSpPr>
        <xdr:cNvPr id="56" name="直線コネクタ 55"/>
        <xdr:cNvCxnSpPr/>
      </xdr:nvCxnSpPr>
      <xdr:spPr>
        <a:xfrm>
          <a:off x="3094355" y="45320585"/>
          <a:ext cx="0" cy="2988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120650</xdr:colOff>
      <xdr:row>156</xdr:row>
      <xdr:rowOff>5715</xdr:rowOff>
    </xdr:from>
    <xdr:to xmlns:xdr="http://schemas.openxmlformats.org/drawingml/2006/spreadsheetDrawing">
      <xdr:col>16</xdr:col>
      <xdr:colOff>120650</xdr:colOff>
      <xdr:row>165</xdr:row>
      <xdr:rowOff>327025</xdr:rowOff>
    </xdr:to>
    <xdr:cxnSp macro="">
      <xdr:nvCxnSpPr>
        <xdr:cNvPr id="57" name="直線コネクタ 56"/>
        <xdr:cNvCxnSpPr/>
      </xdr:nvCxnSpPr>
      <xdr:spPr>
        <a:xfrm>
          <a:off x="2797175" y="45320585"/>
          <a:ext cx="0" cy="2988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11</xdr:col>
      <xdr:colOff>55880</xdr:colOff>
      <xdr:row>306</xdr:row>
      <xdr:rowOff>5080</xdr:rowOff>
    </xdr:from>
    <xdr:to xmlns:xdr="http://schemas.openxmlformats.org/drawingml/2006/spreadsheetDrawing">
      <xdr:col>11</xdr:col>
      <xdr:colOff>55880</xdr:colOff>
      <xdr:row>320</xdr:row>
      <xdr:rowOff>4445</xdr:rowOff>
    </xdr:to>
    <xdr:cxnSp macro="">
      <xdr:nvCxnSpPr>
        <xdr:cNvPr id="58" name="直線コネクタ 57"/>
        <xdr:cNvCxnSpPr/>
      </xdr:nvCxnSpPr>
      <xdr:spPr>
        <a:xfrm>
          <a:off x="2113280" y="87003890"/>
          <a:ext cx="0" cy="28568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13</xdr:col>
      <xdr:colOff>100965</xdr:colOff>
      <xdr:row>305</xdr:row>
      <xdr:rowOff>219075</xdr:rowOff>
    </xdr:from>
    <xdr:to xmlns:xdr="http://schemas.openxmlformats.org/drawingml/2006/spreadsheetDrawing">
      <xdr:col>13</xdr:col>
      <xdr:colOff>100965</xdr:colOff>
      <xdr:row>320</xdr:row>
      <xdr:rowOff>4445</xdr:rowOff>
    </xdr:to>
    <xdr:cxnSp macro="">
      <xdr:nvCxnSpPr>
        <xdr:cNvPr id="59" name="直線コネクタ 58"/>
        <xdr:cNvCxnSpPr/>
      </xdr:nvCxnSpPr>
      <xdr:spPr>
        <a:xfrm>
          <a:off x="2396490" y="86998810"/>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11</xdr:col>
      <xdr:colOff>55880</xdr:colOff>
      <xdr:row>323</xdr:row>
      <xdr:rowOff>226060</xdr:rowOff>
    </xdr:from>
    <xdr:to xmlns:xdr="http://schemas.openxmlformats.org/drawingml/2006/spreadsheetDrawing">
      <xdr:col>11</xdr:col>
      <xdr:colOff>55880</xdr:colOff>
      <xdr:row>339</xdr:row>
      <xdr:rowOff>10160</xdr:rowOff>
    </xdr:to>
    <xdr:cxnSp macro="">
      <xdr:nvCxnSpPr>
        <xdr:cNvPr id="60" name="直線コネクタ 59"/>
        <xdr:cNvCxnSpPr/>
      </xdr:nvCxnSpPr>
      <xdr:spPr>
        <a:xfrm>
          <a:off x="2113280" y="90453845"/>
          <a:ext cx="0" cy="28702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13</xdr:col>
      <xdr:colOff>100965</xdr:colOff>
      <xdr:row>323</xdr:row>
      <xdr:rowOff>226060</xdr:rowOff>
    </xdr:from>
    <xdr:to xmlns:xdr="http://schemas.openxmlformats.org/drawingml/2006/spreadsheetDrawing">
      <xdr:col>13</xdr:col>
      <xdr:colOff>100965</xdr:colOff>
      <xdr:row>339</xdr:row>
      <xdr:rowOff>10160</xdr:rowOff>
    </xdr:to>
    <xdr:cxnSp macro="">
      <xdr:nvCxnSpPr>
        <xdr:cNvPr id="61" name="直線コネクタ 60"/>
        <xdr:cNvCxnSpPr/>
      </xdr:nvCxnSpPr>
      <xdr:spPr>
        <a:xfrm>
          <a:off x="2396490" y="90453845"/>
          <a:ext cx="0" cy="287020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203835</xdr:colOff>
      <xdr:row>289</xdr:row>
      <xdr:rowOff>0</xdr:rowOff>
    </xdr:from>
    <xdr:to xmlns:xdr="http://schemas.openxmlformats.org/drawingml/2006/spreadsheetDrawing">
      <xdr:col>36</xdr:col>
      <xdr:colOff>203835</xdr:colOff>
      <xdr:row>303</xdr:row>
      <xdr:rowOff>4445</xdr:rowOff>
    </xdr:to>
    <xdr:cxnSp macro="">
      <xdr:nvCxnSpPr>
        <xdr:cNvPr id="62" name="直線コネクタ 61"/>
        <xdr:cNvCxnSpPr/>
      </xdr:nvCxnSpPr>
      <xdr:spPr>
        <a:xfrm>
          <a:off x="6204585" y="83560285"/>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489585</xdr:colOff>
      <xdr:row>289</xdr:row>
      <xdr:rowOff>5715</xdr:rowOff>
    </xdr:from>
    <xdr:to xmlns:xdr="http://schemas.openxmlformats.org/drawingml/2006/spreadsheetDrawing">
      <xdr:col>36</xdr:col>
      <xdr:colOff>489585</xdr:colOff>
      <xdr:row>303</xdr:row>
      <xdr:rowOff>10795</xdr:rowOff>
    </xdr:to>
    <xdr:cxnSp macro="">
      <xdr:nvCxnSpPr>
        <xdr:cNvPr id="63" name="直線コネクタ 62"/>
        <xdr:cNvCxnSpPr/>
      </xdr:nvCxnSpPr>
      <xdr:spPr>
        <a:xfrm>
          <a:off x="6490335" y="83566000"/>
          <a:ext cx="0" cy="28625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203835</xdr:colOff>
      <xdr:row>306</xdr:row>
      <xdr:rowOff>635</xdr:rowOff>
    </xdr:from>
    <xdr:to xmlns:xdr="http://schemas.openxmlformats.org/drawingml/2006/spreadsheetDrawing">
      <xdr:col>36</xdr:col>
      <xdr:colOff>203835</xdr:colOff>
      <xdr:row>320</xdr:row>
      <xdr:rowOff>4445</xdr:rowOff>
    </xdr:to>
    <xdr:cxnSp macro="">
      <xdr:nvCxnSpPr>
        <xdr:cNvPr id="64" name="直線コネクタ 63"/>
        <xdr:cNvCxnSpPr/>
      </xdr:nvCxnSpPr>
      <xdr:spPr>
        <a:xfrm>
          <a:off x="6204585" y="86999445"/>
          <a:ext cx="0" cy="2861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489585</xdr:colOff>
      <xdr:row>306</xdr:row>
      <xdr:rowOff>635</xdr:rowOff>
    </xdr:from>
    <xdr:to xmlns:xdr="http://schemas.openxmlformats.org/drawingml/2006/spreadsheetDrawing">
      <xdr:col>36</xdr:col>
      <xdr:colOff>489585</xdr:colOff>
      <xdr:row>320</xdr:row>
      <xdr:rowOff>4445</xdr:rowOff>
    </xdr:to>
    <xdr:cxnSp macro="">
      <xdr:nvCxnSpPr>
        <xdr:cNvPr id="65" name="直線コネクタ 64"/>
        <xdr:cNvCxnSpPr/>
      </xdr:nvCxnSpPr>
      <xdr:spPr>
        <a:xfrm>
          <a:off x="6490335" y="86999445"/>
          <a:ext cx="0" cy="2861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22</xdr:col>
      <xdr:colOff>300355</xdr:colOff>
      <xdr:row>289</xdr:row>
      <xdr:rowOff>5715</xdr:rowOff>
    </xdr:from>
    <xdr:to xmlns:xdr="http://schemas.openxmlformats.org/drawingml/2006/spreadsheetDrawing">
      <xdr:col>22</xdr:col>
      <xdr:colOff>300355</xdr:colOff>
      <xdr:row>303</xdr:row>
      <xdr:rowOff>10795</xdr:rowOff>
    </xdr:to>
    <xdr:cxnSp macro="">
      <xdr:nvCxnSpPr>
        <xdr:cNvPr id="66" name="直線コネクタ 65"/>
        <xdr:cNvCxnSpPr/>
      </xdr:nvCxnSpPr>
      <xdr:spPr>
        <a:xfrm>
          <a:off x="4157980" y="83566000"/>
          <a:ext cx="0" cy="28625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24</xdr:col>
      <xdr:colOff>113665</xdr:colOff>
      <xdr:row>289</xdr:row>
      <xdr:rowOff>10795</xdr:rowOff>
    </xdr:from>
    <xdr:to xmlns:xdr="http://schemas.openxmlformats.org/drawingml/2006/spreadsheetDrawing">
      <xdr:col>24</xdr:col>
      <xdr:colOff>113665</xdr:colOff>
      <xdr:row>303</xdr:row>
      <xdr:rowOff>15240</xdr:rowOff>
    </xdr:to>
    <xdr:cxnSp macro="">
      <xdr:nvCxnSpPr>
        <xdr:cNvPr id="67" name="直線コネクタ 66"/>
        <xdr:cNvCxnSpPr/>
      </xdr:nvCxnSpPr>
      <xdr:spPr>
        <a:xfrm>
          <a:off x="4447540" y="83571080"/>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53340</xdr:colOff>
      <xdr:row>289</xdr:row>
      <xdr:rowOff>5715</xdr:rowOff>
    </xdr:from>
    <xdr:to xmlns:xdr="http://schemas.openxmlformats.org/drawingml/2006/spreadsheetDrawing">
      <xdr:col>17</xdr:col>
      <xdr:colOff>53340</xdr:colOff>
      <xdr:row>302</xdr:row>
      <xdr:rowOff>1905</xdr:rowOff>
    </xdr:to>
    <xdr:cxnSp macro="">
      <xdr:nvCxnSpPr>
        <xdr:cNvPr id="68" name="直線コネクタ 67"/>
        <xdr:cNvCxnSpPr/>
      </xdr:nvCxnSpPr>
      <xdr:spPr>
        <a:xfrm>
          <a:off x="2967990" y="83566000"/>
          <a:ext cx="0" cy="2634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18</xdr:col>
      <xdr:colOff>47625</xdr:colOff>
      <xdr:row>289</xdr:row>
      <xdr:rowOff>5715</xdr:rowOff>
    </xdr:from>
    <xdr:to xmlns:xdr="http://schemas.openxmlformats.org/drawingml/2006/spreadsheetDrawing">
      <xdr:col>18</xdr:col>
      <xdr:colOff>47625</xdr:colOff>
      <xdr:row>302</xdr:row>
      <xdr:rowOff>1905</xdr:rowOff>
    </xdr:to>
    <xdr:cxnSp macro="">
      <xdr:nvCxnSpPr>
        <xdr:cNvPr id="69" name="直線コネクタ 68"/>
        <xdr:cNvCxnSpPr/>
      </xdr:nvCxnSpPr>
      <xdr:spPr>
        <a:xfrm>
          <a:off x="3248025" y="83566000"/>
          <a:ext cx="0" cy="2634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102870</xdr:colOff>
      <xdr:row>289</xdr:row>
      <xdr:rowOff>5715</xdr:rowOff>
    </xdr:from>
    <xdr:to xmlns:xdr="http://schemas.openxmlformats.org/drawingml/2006/spreadsheetDrawing">
      <xdr:col>29</xdr:col>
      <xdr:colOff>102870</xdr:colOff>
      <xdr:row>302</xdr:row>
      <xdr:rowOff>1905</xdr:rowOff>
    </xdr:to>
    <xdr:cxnSp macro="">
      <xdr:nvCxnSpPr>
        <xdr:cNvPr id="70" name="直線コネクタ 69"/>
        <xdr:cNvCxnSpPr/>
      </xdr:nvCxnSpPr>
      <xdr:spPr>
        <a:xfrm>
          <a:off x="5303520" y="83566000"/>
          <a:ext cx="0" cy="2634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28</xdr:col>
      <xdr:colOff>7620</xdr:colOff>
      <xdr:row>289</xdr:row>
      <xdr:rowOff>5715</xdr:rowOff>
    </xdr:from>
    <xdr:to xmlns:xdr="http://schemas.openxmlformats.org/drawingml/2006/spreadsheetDrawing">
      <xdr:col>28</xdr:col>
      <xdr:colOff>7620</xdr:colOff>
      <xdr:row>302</xdr:row>
      <xdr:rowOff>1905</xdr:rowOff>
    </xdr:to>
    <xdr:cxnSp macro="">
      <xdr:nvCxnSpPr>
        <xdr:cNvPr id="71" name="直線コネクタ 70"/>
        <xdr:cNvCxnSpPr/>
      </xdr:nvCxnSpPr>
      <xdr:spPr>
        <a:xfrm>
          <a:off x="5017770" y="83566000"/>
          <a:ext cx="0" cy="26346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203835</xdr:colOff>
      <xdr:row>337</xdr:row>
      <xdr:rowOff>5715</xdr:rowOff>
    </xdr:from>
    <xdr:to xmlns:xdr="http://schemas.openxmlformats.org/drawingml/2006/spreadsheetDrawing">
      <xdr:col>36</xdr:col>
      <xdr:colOff>203835</xdr:colOff>
      <xdr:row>339</xdr:row>
      <xdr:rowOff>0</xdr:rowOff>
    </xdr:to>
    <xdr:cxnSp macro="">
      <xdr:nvCxnSpPr>
        <xdr:cNvPr id="72" name="直線コネクタ 71"/>
        <xdr:cNvCxnSpPr/>
      </xdr:nvCxnSpPr>
      <xdr:spPr>
        <a:xfrm>
          <a:off x="6204585" y="92986225"/>
          <a:ext cx="0" cy="32766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489585</xdr:colOff>
      <xdr:row>337</xdr:row>
      <xdr:rowOff>5715</xdr:rowOff>
    </xdr:from>
    <xdr:to xmlns:xdr="http://schemas.openxmlformats.org/drawingml/2006/spreadsheetDrawing">
      <xdr:col>36</xdr:col>
      <xdr:colOff>489585</xdr:colOff>
      <xdr:row>339</xdr:row>
      <xdr:rowOff>0</xdr:rowOff>
    </xdr:to>
    <xdr:cxnSp macro="">
      <xdr:nvCxnSpPr>
        <xdr:cNvPr id="73" name="直線コネクタ 72"/>
        <xdr:cNvCxnSpPr/>
      </xdr:nvCxnSpPr>
      <xdr:spPr>
        <a:xfrm>
          <a:off x="6490335" y="92986225"/>
          <a:ext cx="0" cy="32766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7</xdr:col>
      <xdr:colOff>2540</xdr:colOff>
      <xdr:row>288</xdr:row>
      <xdr:rowOff>0</xdr:rowOff>
    </xdr:from>
    <xdr:to xmlns:xdr="http://schemas.openxmlformats.org/drawingml/2006/spreadsheetDrawing">
      <xdr:col>7</xdr:col>
      <xdr:colOff>2540</xdr:colOff>
      <xdr:row>302</xdr:row>
      <xdr:rowOff>4445</xdr:rowOff>
    </xdr:to>
    <xdr:cxnSp macro="">
      <xdr:nvCxnSpPr>
        <xdr:cNvPr id="74" name="直線コネクタ 73"/>
        <xdr:cNvCxnSpPr/>
      </xdr:nvCxnSpPr>
      <xdr:spPr>
        <a:xfrm>
          <a:off x="1488440" y="83341210"/>
          <a:ext cx="0" cy="28619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xdr:col>
      <xdr:colOff>4445</xdr:colOff>
      <xdr:row>288</xdr:row>
      <xdr:rowOff>4445</xdr:rowOff>
    </xdr:from>
    <xdr:to xmlns:xdr="http://schemas.openxmlformats.org/drawingml/2006/spreadsheetDrawing">
      <xdr:col>38</xdr:col>
      <xdr:colOff>9525</xdr:colOff>
      <xdr:row>288</xdr:row>
      <xdr:rowOff>4445</xdr:rowOff>
    </xdr:to>
    <xdr:cxnSp macro="">
      <xdr:nvCxnSpPr>
        <xdr:cNvPr id="75" name="直線コネクタ 74"/>
        <xdr:cNvCxnSpPr/>
      </xdr:nvCxnSpPr>
      <xdr:spPr>
        <a:xfrm>
          <a:off x="642620" y="83345655"/>
          <a:ext cx="6129655" cy="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10</xdr:col>
      <xdr:colOff>4445</xdr:colOff>
      <xdr:row>288</xdr:row>
      <xdr:rowOff>8890</xdr:rowOff>
    </xdr:from>
    <xdr:to xmlns:xdr="http://schemas.openxmlformats.org/drawingml/2006/spreadsheetDrawing">
      <xdr:col>10</xdr:col>
      <xdr:colOff>4445</xdr:colOff>
      <xdr:row>303</xdr:row>
      <xdr:rowOff>4445</xdr:rowOff>
    </xdr:to>
    <xdr:cxnSp macro="">
      <xdr:nvCxnSpPr>
        <xdr:cNvPr id="76" name="直線コネクタ 75"/>
        <xdr:cNvCxnSpPr/>
      </xdr:nvCxnSpPr>
      <xdr:spPr>
        <a:xfrm>
          <a:off x="1823720" y="83350100"/>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20</xdr:col>
      <xdr:colOff>7620</xdr:colOff>
      <xdr:row>288</xdr:row>
      <xdr:rowOff>7620</xdr:rowOff>
    </xdr:from>
    <xdr:to xmlns:xdr="http://schemas.openxmlformats.org/drawingml/2006/spreadsheetDrawing">
      <xdr:col>20</xdr:col>
      <xdr:colOff>7620</xdr:colOff>
      <xdr:row>302</xdr:row>
      <xdr:rowOff>12065</xdr:rowOff>
    </xdr:to>
    <xdr:cxnSp macro="">
      <xdr:nvCxnSpPr>
        <xdr:cNvPr id="77" name="直線コネクタ 76"/>
        <xdr:cNvCxnSpPr/>
      </xdr:nvCxnSpPr>
      <xdr:spPr>
        <a:xfrm>
          <a:off x="3531870" y="83348830"/>
          <a:ext cx="0" cy="28619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22</xdr:col>
      <xdr:colOff>7620</xdr:colOff>
      <xdr:row>288</xdr:row>
      <xdr:rowOff>7620</xdr:rowOff>
    </xdr:from>
    <xdr:to xmlns:xdr="http://schemas.openxmlformats.org/drawingml/2006/spreadsheetDrawing">
      <xdr:col>22</xdr:col>
      <xdr:colOff>7620</xdr:colOff>
      <xdr:row>303</xdr:row>
      <xdr:rowOff>3175</xdr:rowOff>
    </xdr:to>
    <xdr:cxnSp macro="">
      <xdr:nvCxnSpPr>
        <xdr:cNvPr id="78" name="直線コネクタ 77"/>
        <xdr:cNvCxnSpPr/>
      </xdr:nvCxnSpPr>
      <xdr:spPr>
        <a:xfrm>
          <a:off x="3865245" y="83348830"/>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32</xdr:col>
      <xdr:colOff>7620</xdr:colOff>
      <xdr:row>288</xdr:row>
      <xdr:rowOff>7620</xdr:rowOff>
    </xdr:from>
    <xdr:to xmlns:xdr="http://schemas.openxmlformats.org/drawingml/2006/spreadsheetDrawing">
      <xdr:col>32</xdr:col>
      <xdr:colOff>7620</xdr:colOff>
      <xdr:row>302</xdr:row>
      <xdr:rowOff>12065</xdr:rowOff>
    </xdr:to>
    <xdr:cxnSp macro="">
      <xdr:nvCxnSpPr>
        <xdr:cNvPr id="79" name="直線コネクタ 78"/>
        <xdr:cNvCxnSpPr/>
      </xdr:nvCxnSpPr>
      <xdr:spPr>
        <a:xfrm>
          <a:off x="5589270" y="83348830"/>
          <a:ext cx="0" cy="28619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35</xdr:col>
      <xdr:colOff>7620</xdr:colOff>
      <xdr:row>288</xdr:row>
      <xdr:rowOff>7620</xdr:rowOff>
    </xdr:from>
    <xdr:to xmlns:xdr="http://schemas.openxmlformats.org/drawingml/2006/spreadsheetDrawing">
      <xdr:col>35</xdr:col>
      <xdr:colOff>7620</xdr:colOff>
      <xdr:row>303</xdr:row>
      <xdr:rowOff>3175</xdr:rowOff>
    </xdr:to>
    <xdr:cxnSp macro="">
      <xdr:nvCxnSpPr>
        <xdr:cNvPr id="80" name="直線コネクタ 79"/>
        <xdr:cNvCxnSpPr/>
      </xdr:nvCxnSpPr>
      <xdr:spPr>
        <a:xfrm>
          <a:off x="5922645" y="83348830"/>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xdr:col>
      <xdr:colOff>0</xdr:colOff>
      <xdr:row>305</xdr:row>
      <xdr:rowOff>7620</xdr:rowOff>
    </xdr:from>
    <xdr:to xmlns:xdr="http://schemas.openxmlformats.org/drawingml/2006/spreadsheetDrawing">
      <xdr:col>38</xdr:col>
      <xdr:colOff>5080</xdr:colOff>
      <xdr:row>305</xdr:row>
      <xdr:rowOff>7620</xdr:rowOff>
    </xdr:to>
    <xdr:cxnSp macro="">
      <xdr:nvCxnSpPr>
        <xdr:cNvPr id="81" name="直線コネクタ 80"/>
        <xdr:cNvCxnSpPr/>
      </xdr:nvCxnSpPr>
      <xdr:spPr>
        <a:xfrm>
          <a:off x="638175" y="86787355"/>
          <a:ext cx="6129655" cy="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7</xdr:col>
      <xdr:colOff>7620</xdr:colOff>
      <xdr:row>305</xdr:row>
      <xdr:rowOff>14605</xdr:rowOff>
    </xdr:from>
    <xdr:to xmlns:xdr="http://schemas.openxmlformats.org/drawingml/2006/spreadsheetDrawing">
      <xdr:col>7</xdr:col>
      <xdr:colOff>7620</xdr:colOff>
      <xdr:row>319</xdr:row>
      <xdr:rowOff>14605</xdr:rowOff>
    </xdr:to>
    <xdr:cxnSp macro="">
      <xdr:nvCxnSpPr>
        <xdr:cNvPr id="82" name="直線コネクタ 81"/>
        <xdr:cNvCxnSpPr/>
      </xdr:nvCxnSpPr>
      <xdr:spPr>
        <a:xfrm>
          <a:off x="1493520" y="86794340"/>
          <a:ext cx="0" cy="285750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20</xdr:col>
      <xdr:colOff>7620</xdr:colOff>
      <xdr:row>305</xdr:row>
      <xdr:rowOff>7620</xdr:rowOff>
    </xdr:from>
    <xdr:to xmlns:xdr="http://schemas.openxmlformats.org/drawingml/2006/spreadsheetDrawing">
      <xdr:col>20</xdr:col>
      <xdr:colOff>7620</xdr:colOff>
      <xdr:row>319</xdr:row>
      <xdr:rowOff>12065</xdr:rowOff>
    </xdr:to>
    <xdr:cxnSp macro="">
      <xdr:nvCxnSpPr>
        <xdr:cNvPr id="83" name="直線コネクタ 82"/>
        <xdr:cNvCxnSpPr/>
      </xdr:nvCxnSpPr>
      <xdr:spPr>
        <a:xfrm>
          <a:off x="3531870" y="86787355"/>
          <a:ext cx="0" cy="28619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32</xdr:col>
      <xdr:colOff>7620</xdr:colOff>
      <xdr:row>305</xdr:row>
      <xdr:rowOff>7620</xdr:rowOff>
    </xdr:from>
    <xdr:to xmlns:xdr="http://schemas.openxmlformats.org/drawingml/2006/spreadsheetDrawing">
      <xdr:col>32</xdr:col>
      <xdr:colOff>7620</xdr:colOff>
      <xdr:row>319</xdr:row>
      <xdr:rowOff>12065</xdr:rowOff>
    </xdr:to>
    <xdr:cxnSp macro="">
      <xdr:nvCxnSpPr>
        <xdr:cNvPr id="84" name="直線コネクタ 83"/>
        <xdr:cNvCxnSpPr/>
      </xdr:nvCxnSpPr>
      <xdr:spPr>
        <a:xfrm>
          <a:off x="5589270" y="86787355"/>
          <a:ext cx="0" cy="28619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10</xdr:col>
      <xdr:colOff>7620</xdr:colOff>
      <xdr:row>305</xdr:row>
      <xdr:rowOff>7620</xdr:rowOff>
    </xdr:from>
    <xdr:to xmlns:xdr="http://schemas.openxmlformats.org/drawingml/2006/spreadsheetDrawing">
      <xdr:col>10</xdr:col>
      <xdr:colOff>7620</xdr:colOff>
      <xdr:row>320</xdr:row>
      <xdr:rowOff>3175</xdr:rowOff>
    </xdr:to>
    <xdr:cxnSp macro="">
      <xdr:nvCxnSpPr>
        <xdr:cNvPr id="85" name="直線コネクタ 84"/>
        <xdr:cNvCxnSpPr/>
      </xdr:nvCxnSpPr>
      <xdr:spPr>
        <a:xfrm>
          <a:off x="1826895" y="86787355"/>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22</xdr:col>
      <xdr:colOff>7620</xdr:colOff>
      <xdr:row>305</xdr:row>
      <xdr:rowOff>7620</xdr:rowOff>
    </xdr:from>
    <xdr:to xmlns:xdr="http://schemas.openxmlformats.org/drawingml/2006/spreadsheetDrawing">
      <xdr:col>22</xdr:col>
      <xdr:colOff>7620</xdr:colOff>
      <xdr:row>320</xdr:row>
      <xdr:rowOff>3175</xdr:rowOff>
    </xdr:to>
    <xdr:cxnSp macro="">
      <xdr:nvCxnSpPr>
        <xdr:cNvPr id="86" name="直線コネクタ 85"/>
        <xdr:cNvCxnSpPr/>
      </xdr:nvCxnSpPr>
      <xdr:spPr>
        <a:xfrm>
          <a:off x="3865245" y="86787355"/>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35</xdr:col>
      <xdr:colOff>7620</xdr:colOff>
      <xdr:row>305</xdr:row>
      <xdr:rowOff>7620</xdr:rowOff>
    </xdr:from>
    <xdr:to xmlns:xdr="http://schemas.openxmlformats.org/drawingml/2006/spreadsheetDrawing">
      <xdr:col>35</xdr:col>
      <xdr:colOff>7620</xdr:colOff>
      <xdr:row>320</xdr:row>
      <xdr:rowOff>3175</xdr:rowOff>
    </xdr:to>
    <xdr:cxnSp macro="">
      <xdr:nvCxnSpPr>
        <xdr:cNvPr id="87" name="直線コネクタ 86"/>
        <xdr:cNvCxnSpPr/>
      </xdr:nvCxnSpPr>
      <xdr:spPr>
        <a:xfrm>
          <a:off x="5922645" y="86787355"/>
          <a:ext cx="0" cy="307213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22</xdr:col>
      <xdr:colOff>7620</xdr:colOff>
      <xdr:row>323</xdr:row>
      <xdr:rowOff>8255</xdr:rowOff>
    </xdr:from>
    <xdr:to xmlns:xdr="http://schemas.openxmlformats.org/drawingml/2006/spreadsheetDrawing">
      <xdr:col>22</xdr:col>
      <xdr:colOff>7620</xdr:colOff>
      <xdr:row>339</xdr:row>
      <xdr:rowOff>0</xdr:rowOff>
    </xdr:to>
    <xdr:cxnSp macro="">
      <xdr:nvCxnSpPr>
        <xdr:cNvPr id="88" name="直線コネクタ 87"/>
        <xdr:cNvCxnSpPr/>
      </xdr:nvCxnSpPr>
      <xdr:spPr>
        <a:xfrm>
          <a:off x="3865245" y="90236040"/>
          <a:ext cx="0" cy="30778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10</xdr:col>
      <xdr:colOff>7620</xdr:colOff>
      <xdr:row>323</xdr:row>
      <xdr:rowOff>8255</xdr:rowOff>
    </xdr:from>
    <xdr:to xmlns:xdr="http://schemas.openxmlformats.org/drawingml/2006/spreadsheetDrawing">
      <xdr:col>10</xdr:col>
      <xdr:colOff>7620</xdr:colOff>
      <xdr:row>339</xdr:row>
      <xdr:rowOff>0</xdr:rowOff>
    </xdr:to>
    <xdr:cxnSp macro="">
      <xdr:nvCxnSpPr>
        <xdr:cNvPr id="89" name="直線コネクタ 88"/>
        <xdr:cNvCxnSpPr/>
      </xdr:nvCxnSpPr>
      <xdr:spPr>
        <a:xfrm>
          <a:off x="1826895" y="90236040"/>
          <a:ext cx="0" cy="30778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7</xdr:col>
      <xdr:colOff>7620</xdr:colOff>
      <xdr:row>323</xdr:row>
      <xdr:rowOff>14605</xdr:rowOff>
    </xdr:from>
    <xdr:to xmlns:xdr="http://schemas.openxmlformats.org/drawingml/2006/spreadsheetDrawing">
      <xdr:col>7</xdr:col>
      <xdr:colOff>7620</xdr:colOff>
      <xdr:row>338</xdr:row>
      <xdr:rowOff>7620</xdr:rowOff>
    </xdr:to>
    <xdr:cxnSp macro="">
      <xdr:nvCxnSpPr>
        <xdr:cNvPr id="90" name="直線コネクタ 89"/>
        <xdr:cNvCxnSpPr/>
      </xdr:nvCxnSpPr>
      <xdr:spPr>
        <a:xfrm>
          <a:off x="1493520" y="90242390"/>
          <a:ext cx="0" cy="286004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20</xdr:col>
      <xdr:colOff>7620</xdr:colOff>
      <xdr:row>323</xdr:row>
      <xdr:rowOff>14605</xdr:rowOff>
    </xdr:from>
    <xdr:to xmlns:xdr="http://schemas.openxmlformats.org/drawingml/2006/spreadsheetDrawing">
      <xdr:col>20</xdr:col>
      <xdr:colOff>7620</xdr:colOff>
      <xdr:row>338</xdr:row>
      <xdr:rowOff>7620</xdr:rowOff>
    </xdr:to>
    <xdr:cxnSp macro="">
      <xdr:nvCxnSpPr>
        <xdr:cNvPr id="91" name="直線コネクタ 90"/>
        <xdr:cNvCxnSpPr/>
      </xdr:nvCxnSpPr>
      <xdr:spPr>
        <a:xfrm>
          <a:off x="3531870" y="90242390"/>
          <a:ext cx="0" cy="286004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xdr:col>
      <xdr:colOff>7620</xdr:colOff>
      <xdr:row>323</xdr:row>
      <xdr:rowOff>8255</xdr:rowOff>
    </xdr:from>
    <xdr:to xmlns:xdr="http://schemas.openxmlformats.org/drawingml/2006/spreadsheetDrawing">
      <xdr:col>27</xdr:col>
      <xdr:colOff>15240</xdr:colOff>
      <xdr:row>323</xdr:row>
      <xdr:rowOff>14605</xdr:rowOff>
    </xdr:to>
    <xdr:cxnSp macro="">
      <xdr:nvCxnSpPr>
        <xdr:cNvPr id="92" name="直線コネクタ 91"/>
        <xdr:cNvCxnSpPr/>
      </xdr:nvCxnSpPr>
      <xdr:spPr>
        <a:xfrm>
          <a:off x="645795" y="90236040"/>
          <a:ext cx="4093845" cy="63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18</xdr:col>
      <xdr:colOff>43815</xdr:colOff>
      <xdr:row>306</xdr:row>
      <xdr:rowOff>7620</xdr:rowOff>
    </xdr:from>
    <xdr:to xmlns:xdr="http://schemas.openxmlformats.org/drawingml/2006/spreadsheetDrawing">
      <xdr:col>18</xdr:col>
      <xdr:colOff>43815</xdr:colOff>
      <xdr:row>319</xdr:row>
      <xdr:rowOff>3175</xdr:rowOff>
    </xdr:to>
    <xdr:cxnSp macro="">
      <xdr:nvCxnSpPr>
        <xdr:cNvPr id="93" name="直線コネクタ 92"/>
        <xdr:cNvCxnSpPr/>
      </xdr:nvCxnSpPr>
      <xdr:spPr>
        <a:xfrm>
          <a:off x="3244215" y="87006430"/>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51435</xdr:colOff>
      <xdr:row>306</xdr:row>
      <xdr:rowOff>7620</xdr:rowOff>
    </xdr:from>
    <xdr:to xmlns:xdr="http://schemas.openxmlformats.org/drawingml/2006/spreadsheetDrawing">
      <xdr:col>17</xdr:col>
      <xdr:colOff>51435</xdr:colOff>
      <xdr:row>319</xdr:row>
      <xdr:rowOff>3175</xdr:rowOff>
    </xdr:to>
    <xdr:cxnSp macro="">
      <xdr:nvCxnSpPr>
        <xdr:cNvPr id="94" name="直線コネクタ 93"/>
        <xdr:cNvCxnSpPr/>
      </xdr:nvCxnSpPr>
      <xdr:spPr>
        <a:xfrm>
          <a:off x="2966085" y="87006430"/>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102870</xdr:colOff>
      <xdr:row>306</xdr:row>
      <xdr:rowOff>7620</xdr:rowOff>
    </xdr:from>
    <xdr:to xmlns:xdr="http://schemas.openxmlformats.org/drawingml/2006/spreadsheetDrawing">
      <xdr:col>29</xdr:col>
      <xdr:colOff>102870</xdr:colOff>
      <xdr:row>319</xdr:row>
      <xdr:rowOff>3175</xdr:rowOff>
    </xdr:to>
    <xdr:cxnSp macro="">
      <xdr:nvCxnSpPr>
        <xdr:cNvPr id="95" name="直線コネクタ 94"/>
        <xdr:cNvCxnSpPr/>
      </xdr:nvCxnSpPr>
      <xdr:spPr>
        <a:xfrm>
          <a:off x="5303520" y="87006430"/>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28</xdr:col>
      <xdr:colOff>7620</xdr:colOff>
      <xdr:row>306</xdr:row>
      <xdr:rowOff>7620</xdr:rowOff>
    </xdr:from>
    <xdr:to xmlns:xdr="http://schemas.openxmlformats.org/drawingml/2006/spreadsheetDrawing">
      <xdr:col>28</xdr:col>
      <xdr:colOff>7620</xdr:colOff>
      <xdr:row>319</xdr:row>
      <xdr:rowOff>3175</xdr:rowOff>
    </xdr:to>
    <xdr:cxnSp macro="">
      <xdr:nvCxnSpPr>
        <xdr:cNvPr id="96" name="直線コネクタ 95"/>
        <xdr:cNvCxnSpPr/>
      </xdr:nvCxnSpPr>
      <xdr:spPr>
        <a:xfrm>
          <a:off x="5017770" y="87006430"/>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22</xdr:col>
      <xdr:colOff>300355</xdr:colOff>
      <xdr:row>306</xdr:row>
      <xdr:rowOff>0</xdr:rowOff>
    </xdr:from>
    <xdr:to xmlns:xdr="http://schemas.openxmlformats.org/drawingml/2006/spreadsheetDrawing">
      <xdr:col>22</xdr:col>
      <xdr:colOff>300355</xdr:colOff>
      <xdr:row>320</xdr:row>
      <xdr:rowOff>4445</xdr:rowOff>
    </xdr:to>
    <xdr:cxnSp macro="">
      <xdr:nvCxnSpPr>
        <xdr:cNvPr id="97" name="直線コネクタ 96"/>
        <xdr:cNvCxnSpPr/>
      </xdr:nvCxnSpPr>
      <xdr:spPr>
        <a:xfrm>
          <a:off x="4157980" y="86998810"/>
          <a:ext cx="0" cy="286194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24</xdr:col>
      <xdr:colOff>108585</xdr:colOff>
      <xdr:row>305</xdr:row>
      <xdr:rowOff>218440</xdr:rowOff>
    </xdr:from>
    <xdr:to xmlns:xdr="http://schemas.openxmlformats.org/drawingml/2006/spreadsheetDrawing">
      <xdr:col>24</xdr:col>
      <xdr:colOff>108585</xdr:colOff>
      <xdr:row>320</xdr:row>
      <xdr:rowOff>3175</xdr:rowOff>
    </xdr:to>
    <xdr:cxnSp macro="">
      <xdr:nvCxnSpPr>
        <xdr:cNvPr id="98" name="直線コネクタ 97"/>
        <xdr:cNvCxnSpPr/>
      </xdr:nvCxnSpPr>
      <xdr:spPr>
        <a:xfrm>
          <a:off x="4442460" y="86998175"/>
          <a:ext cx="0" cy="2861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51435</xdr:colOff>
      <xdr:row>324</xdr:row>
      <xdr:rowOff>7620</xdr:rowOff>
    </xdr:from>
    <xdr:to xmlns:xdr="http://schemas.openxmlformats.org/drawingml/2006/spreadsheetDrawing">
      <xdr:col>17</xdr:col>
      <xdr:colOff>51435</xdr:colOff>
      <xdr:row>338</xdr:row>
      <xdr:rowOff>3175</xdr:rowOff>
    </xdr:to>
    <xdr:cxnSp macro="">
      <xdr:nvCxnSpPr>
        <xdr:cNvPr id="99" name="直線コネクタ 98"/>
        <xdr:cNvCxnSpPr/>
      </xdr:nvCxnSpPr>
      <xdr:spPr>
        <a:xfrm>
          <a:off x="2966085" y="90464005"/>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18</xdr:col>
      <xdr:colOff>43815</xdr:colOff>
      <xdr:row>324</xdr:row>
      <xdr:rowOff>7620</xdr:rowOff>
    </xdr:from>
    <xdr:to xmlns:xdr="http://schemas.openxmlformats.org/drawingml/2006/spreadsheetDrawing">
      <xdr:col>18</xdr:col>
      <xdr:colOff>43815</xdr:colOff>
      <xdr:row>338</xdr:row>
      <xdr:rowOff>3175</xdr:rowOff>
    </xdr:to>
    <xdr:cxnSp macro="">
      <xdr:nvCxnSpPr>
        <xdr:cNvPr id="100" name="直線コネクタ 99"/>
        <xdr:cNvCxnSpPr/>
      </xdr:nvCxnSpPr>
      <xdr:spPr>
        <a:xfrm>
          <a:off x="3244215" y="90464005"/>
          <a:ext cx="0" cy="26339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22</xdr:col>
      <xdr:colOff>300355</xdr:colOff>
      <xdr:row>324</xdr:row>
      <xdr:rowOff>0</xdr:rowOff>
    </xdr:from>
    <xdr:to xmlns:xdr="http://schemas.openxmlformats.org/drawingml/2006/spreadsheetDrawing">
      <xdr:col>22</xdr:col>
      <xdr:colOff>300355</xdr:colOff>
      <xdr:row>339</xdr:row>
      <xdr:rowOff>3810</xdr:rowOff>
    </xdr:to>
    <xdr:cxnSp macro="">
      <xdr:nvCxnSpPr>
        <xdr:cNvPr id="101" name="直線コネクタ 100"/>
        <xdr:cNvCxnSpPr/>
      </xdr:nvCxnSpPr>
      <xdr:spPr>
        <a:xfrm>
          <a:off x="4157980" y="90456385"/>
          <a:ext cx="0" cy="2861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24</xdr:col>
      <xdr:colOff>109855</xdr:colOff>
      <xdr:row>324</xdr:row>
      <xdr:rowOff>0</xdr:rowOff>
    </xdr:from>
    <xdr:to xmlns:xdr="http://schemas.openxmlformats.org/drawingml/2006/spreadsheetDrawing">
      <xdr:col>24</xdr:col>
      <xdr:colOff>109855</xdr:colOff>
      <xdr:row>339</xdr:row>
      <xdr:rowOff>3810</xdr:rowOff>
    </xdr:to>
    <xdr:cxnSp macro="">
      <xdr:nvCxnSpPr>
        <xdr:cNvPr id="102" name="直線コネクタ 101"/>
        <xdr:cNvCxnSpPr/>
      </xdr:nvCxnSpPr>
      <xdr:spPr>
        <a:xfrm>
          <a:off x="4443730" y="90456385"/>
          <a:ext cx="0" cy="286131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251</xdr:row>
      <xdr:rowOff>7620</xdr:rowOff>
    </xdr:from>
    <xdr:to xmlns:xdr="http://schemas.openxmlformats.org/drawingml/2006/spreadsheetDrawing">
      <xdr:col>16</xdr:col>
      <xdr:colOff>124460</xdr:colOff>
      <xdr:row>260</xdr:row>
      <xdr:rowOff>324485</xdr:rowOff>
    </xdr:to>
    <xdr:cxnSp macro="">
      <xdr:nvCxnSpPr>
        <xdr:cNvPr id="103" name="直線コネクタ 102"/>
        <xdr:cNvCxnSpPr/>
      </xdr:nvCxnSpPr>
      <xdr:spPr>
        <a:xfrm>
          <a:off x="2800985" y="72604630"/>
          <a:ext cx="0" cy="29838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251</xdr:row>
      <xdr:rowOff>7620</xdr:rowOff>
    </xdr:from>
    <xdr:to xmlns:xdr="http://schemas.openxmlformats.org/drawingml/2006/spreadsheetDrawing">
      <xdr:col>17</xdr:col>
      <xdr:colOff>190500</xdr:colOff>
      <xdr:row>260</xdr:row>
      <xdr:rowOff>324485</xdr:rowOff>
    </xdr:to>
    <xdr:cxnSp macro="">
      <xdr:nvCxnSpPr>
        <xdr:cNvPr id="105" name="直線コネクタ 104"/>
        <xdr:cNvCxnSpPr/>
      </xdr:nvCxnSpPr>
      <xdr:spPr>
        <a:xfrm>
          <a:off x="3105150" y="72604630"/>
          <a:ext cx="0" cy="29838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264</xdr:row>
      <xdr:rowOff>7620</xdr:rowOff>
    </xdr:from>
    <xdr:to xmlns:xdr="http://schemas.openxmlformats.org/drawingml/2006/spreadsheetDrawing">
      <xdr:col>16</xdr:col>
      <xdr:colOff>124460</xdr:colOff>
      <xdr:row>273</xdr:row>
      <xdr:rowOff>324485</xdr:rowOff>
    </xdr:to>
    <xdr:cxnSp macro="">
      <xdr:nvCxnSpPr>
        <xdr:cNvPr id="106" name="直線コネクタ 105"/>
        <xdr:cNvCxnSpPr/>
      </xdr:nvCxnSpPr>
      <xdr:spPr>
        <a:xfrm>
          <a:off x="2800985" y="76414630"/>
          <a:ext cx="0" cy="29838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264</xdr:row>
      <xdr:rowOff>7620</xdr:rowOff>
    </xdr:from>
    <xdr:to xmlns:xdr="http://schemas.openxmlformats.org/drawingml/2006/spreadsheetDrawing">
      <xdr:col>17</xdr:col>
      <xdr:colOff>190500</xdr:colOff>
      <xdr:row>273</xdr:row>
      <xdr:rowOff>324485</xdr:rowOff>
    </xdr:to>
    <xdr:cxnSp macro="">
      <xdr:nvCxnSpPr>
        <xdr:cNvPr id="107" name="直線コネクタ 106"/>
        <xdr:cNvCxnSpPr/>
      </xdr:nvCxnSpPr>
      <xdr:spPr>
        <a:xfrm>
          <a:off x="3105150" y="76414630"/>
          <a:ext cx="0" cy="29838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277</xdr:row>
      <xdr:rowOff>7620</xdr:rowOff>
    </xdr:from>
    <xdr:to xmlns:xdr="http://schemas.openxmlformats.org/drawingml/2006/spreadsheetDrawing">
      <xdr:col>16</xdr:col>
      <xdr:colOff>124460</xdr:colOff>
      <xdr:row>285</xdr:row>
      <xdr:rowOff>1270</xdr:rowOff>
    </xdr:to>
    <xdr:cxnSp macro="">
      <xdr:nvCxnSpPr>
        <xdr:cNvPr id="108" name="直線コネクタ 107"/>
        <xdr:cNvCxnSpPr/>
      </xdr:nvCxnSpPr>
      <xdr:spPr>
        <a:xfrm>
          <a:off x="2800985" y="80224630"/>
          <a:ext cx="0" cy="23272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277</xdr:row>
      <xdr:rowOff>7620</xdr:rowOff>
    </xdr:from>
    <xdr:to xmlns:xdr="http://schemas.openxmlformats.org/drawingml/2006/spreadsheetDrawing">
      <xdr:col>17</xdr:col>
      <xdr:colOff>190500</xdr:colOff>
      <xdr:row>285</xdr:row>
      <xdr:rowOff>1270</xdr:rowOff>
    </xdr:to>
    <xdr:cxnSp macro="">
      <xdr:nvCxnSpPr>
        <xdr:cNvPr id="110" name="直線コネクタ 109"/>
        <xdr:cNvCxnSpPr/>
      </xdr:nvCxnSpPr>
      <xdr:spPr>
        <a:xfrm>
          <a:off x="3105150" y="80224630"/>
          <a:ext cx="0" cy="23272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250</xdr:row>
      <xdr:rowOff>7620</xdr:rowOff>
    </xdr:from>
    <xdr:to xmlns:xdr="http://schemas.openxmlformats.org/drawingml/2006/spreadsheetDrawing">
      <xdr:col>5</xdr:col>
      <xdr:colOff>7620</xdr:colOff>
      <xdr:row>260</xdr:row>
      <xdr:rowOff>5080</xdr:rowOff>
    </xdr:to>
    <xdr:cxnSp macro="">
      <xdr:nvCxnSpPr>
        <xdr:cNvPr id="111" name="直線コネクタ 110"/>
        <xdr:cNvCxnSpPr/>
      </xdr:nvCxnSpPr>
      <xdr:spPr>
        <a:xfrm>
          <a:off x="969645" y="72271255"/>
          <a:ext cx="0" cy="299783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250</xdr:row>
      <xdr:rowOff>7620</xdr:rowOff>
    </xdr:from>
    <xdr:to xmlns:xdr="http://schemas.openxmlformats.org/drawingml/2006/spreadsheetDrawing">
      <xdr:col>14</xdr:col>
      <xdr:colOff>7620</xdr:colOff>
      <xdr:row>260</xdr:row>
      <xdr:rowOff>329565</xdr:rowOff>
    </xdr:to>
    <xdr:cxnSp macro="">
      <xdr:nvCxnSpPr>
        <xdr:cNvPr id="112" name="直線コネクタ 111"/>
        <xdr:cNvCxnSpPr/>
      </xdr:nvCxnSpPr>
      <xdr:spPr>
        <a:xfrm>
          <a:off x="2493645" y="72271255"/>
          <a:ext cx="0" cy="33223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263</xdr:row>
      <xdr:rowOff>7620</xdr:rowOff>
    </xdr:from>
    <xdr:to xmlns:xdr="http://schemas.openxmlformats.org/drawingml/2006/spreadsheetDrawing">
      <xdr:col>5</xdr:col>
      <xdr:colOff>7620</xdr:colOff>
      <xdr:row>273</xdr:row>
      <xdr:rowOff>5080</xdr:rowOff>
    </xdr:to>
    <xdr:cxnSp macro="">
      <xdr:nvCxnSpPr>
        <xdr:cNvPr id="113" name="直線コネクタ 112"/>
        <xdr:cNvCxnSpPr/>
      </xdr:nvCxnSpPr>
      <xdr:spPr>
        <a:xfrm>
          <a:off x="969645" y="76081255"/>
          <a:ext cx="0" cy="299783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263</xdr:row>
      <xdr:rowOff>7620</xdr:rowOff>
    </xdr:from>
    <xdr:to xmlns:xdr="http://schemas.openxmlformats.org/drawingml/2006/spreadsheetDrawing">
      <xdr:col>14</xdr:col>
      <xdr:colOff>7620</xdr:colOff>
      <xdr:row>273</xdr:row>
      <xdr:rowOff>329565</xdr:rowOff>
    </xdr:to>
    <xdr:cxnSp macro="">
      <xdr:nvCxnSpPr>
        <xdr:cNvPr id="114" name="直線コネクタ 113"/>
        <xdr:cNvCxnSpPr/>
      </xdr:nvCxnSpPr>
      <xdr:spPr>
        <a:xfrm>
          <a:off x="2493645" y="76081255"/>
          <a:ext cx="0" cy="33223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276</xdr:row>
      <xdr:rowOff>7620</xdr:rowOff>
    </xdr:from>
    <xdr:to xmlns:xdr="http://schemas.openxmlformats.org/drawingml/2006/spreadsheetDrawing">
      <xdr:col>5</xdr:col>
      <xdr:colOff>7620</xdr:colOff>
      <xdr:row>284</xdr:row>
      <xdr:rowOff>1270</xdr:rowOff>
    </xdr:to>
    <xdr:cxnSp macro="">
      <xdr:nvCxnSpPr>
        <xdr:cNvPr id="115" name="直線コネクタ 114"/>
        <xdr:cNvCxnSpPr/>
      </xdr:nvCxnSpPr>
      <xdr:spPr>
        <a:xfrm>
          <a:off x="969645" y="79891255"/>
          <a:ext cx="0" cy="23272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276</xdr:row>
      <xdr:rowOff>7620</xdr:rowOff>
    </xdr:from>
    <xdr:to xmlns:xdr="http://schemas.openxmlformats.org/drawingml/2006/spreadsheetDrawing">
      <xdr:col>14</xdr:col>
      <xdr:colOff>7620</xdr:colOff>
      <xdr:row>285</xdr:row>
      <xdr:rowOff>1270</xdr:rowOff>
    </xdr:to>
    <xdr:cxnSp macro="">
      <xdr:nvCxnSpPr>
        <xdr:cNvPr id="116" name="直線コネクタ 115"/>
        <xdr:cNvCxnSpPr/>
      </xdr:nvCxnSpPr>
      <xdr:spPr>
        <a:xfrm>
          <a:off x="2493645" y="79891255"/>
          <a:ext cx="0" cy="26606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16</xdr:col>
      <xdr:colOff>117475</xdr:colOff>
      <xdr:row>342</xdr:row>
      <xdr:rowOff>7620</xdr:rowOff>
    </xdr:from>
    <xdr:to xmlns:xdr="http://schemas.openxmlformats.org/drawingml/2006/spreadsheetDrawing">
      <xdr:col>16</xdr:col>
      <xdr:colOff>117475</xdr:colOff>
      <xdr:row>351</xdr:row>
      <xdr:rowOff>635</xdr:rowOff>
    </xdr:to>
    <xdr:cxnSp macro="">
      <xdr:nvCxnSpPr>
        <xdr:cNvPr id="117" name="直線コネクタ 116"/>
        <xdr:cNvCxnSpPr/>
      </xdr:nvCxnSpPr>
      <xdr:spPr>
        <a:xfrm>
          <a:off x="2794000" y="94321630"/>
          <a:ext cx="0" cy="26600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342</xdr:row>
      <xdr:rowOff>7620</xdr:rowOff>
    </xdr:from>
    <xdr:to xmlns:xdr="http://schemas.openxmlformats.org/drawingml/2006/spreadsheetDrawing">
      <xdr:col>17</xdr:col>
      <xdr:colOff>182880</xdr:colOff>
      <xdr:row>351</xdr:row>
      <xdr:rowOff>635</xdr:rowOff>
    </xdr:to>
    <xdr:cxnSp macro="">
      <xdr:nvCxnSpPr>
        <xdr:cNvPr id="118" name="直線コネクタ 117"/>
        <xdr:cNvCxnSpPr/>
      </xdr:nvCxnSpPr>
      <xdr:spPr>
        <a:xfrm>
          <a:off x="3097530" y="94321630"/>
          <a:ext cx="0" cy="26600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117475</xdr:colOff>
      <xdr:row>354</xdr:row>
      <xdr:rowOff>7620</xdr:rowOff>
    </xdr:from>
    <xdr:to xmlns:xdr="http://schemas.openxmlformats.org/drawingml/2006/spreadsheetDrawing">
      <xdr:col>16</xdr:col>
      <xdr:colOff>117475</xdr:colOff>
      <xdr:row>360</xdr:row>
      <xdr:rowOff>328295</xdr:rowOff>
    </xdr:to>
    <xdr:cxnSp macro="">
      <xdr:nvCxnSpPr>
        <xdr:cNvPr id="119" name="直線コネクタ 118"/>
        <xdr:cNvCxnSpPr/>
      </xdr:nvCxnSpPr>
      <xdr:spPr>
        <a:xfrm>
          <a:off x="2794000" y="97798255"/>
          <a:ext cx="0" cy="19875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354</xdr:row>
      <xdr:rowOff>7620</xdr:rowOff>
    </xdr:from>
    <xdr:to xmlns:xdr="http://schemas.openxmlformats.org/drawingml/2006/spreadsheetDrawing">
      <xdr:col>17</xdr:col>
      <xdr:colOff>182880</xdr:colOff>
      <xdr:row>360</xdr:row>
      <xdr:rowOff>328295</xdr:rowOff>
    </xdr:to>
    <xdr:cxnSp macro="">
      <xdr:nvCxnSpPr>
        <xdr:cNvPr id="120" name="直線コネクタ 119"/>
        <xdr:cNvCxnSpPr/>
      </xdr:nvCxnSpPr>
      <xdr:spPr>
        <a:xfrm>
          <a:off x="3097530" y="97798255"/>
          <a:ext cx="0" cy="19875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117475</xdr:colOff>
      <xdr:row>364</xdr:row>
      <xdr:rowOff>7620</xdr:rowOff>
    </xdr:from>
    <xdr:to xmlns:xdr="http://schemas.openxmlformats.org/drawingml/2006/spreadsheetDrawing">
      <xdr:col>16</xdr:col>
      <xdr:colOff>117475</xdr:colOff>
      <xdr:row>376</xdr:row>
      <xdr:rowOff>3175</xdr:rowOff>
    </xdr:to>
    <xdr:cxnSp macro="">
      <xdr:nvCxnSpPr>
        <xdr:cNvPr id="121" name="直線コネクタ 120"/>
        <xdr:cNvCxnSpPr/>
      </xdr:nvCxnSpPr>
      <xdr:spPr>
        <a:xfrm>
          <a:off x="2794000" y="100608130"/>
          <a:ext cx="0" cy="36626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364</xdr:row>
      <xdr:rowOff>7620</xdr:rowOff>
    </xdr:from>
    <xdr:to xmlns:xdr="http://schemas.openxmlformats.org/drawingml/2006/spreadsheetDrawing">
      <xdr:col>17</xdr:col>
      <xdr:colOff>182880</xdr:colOff>
      <xdr:row>376</xdr:row>
      <xdr:rowOff>3175</xdr:rowOff>
    </xdr:to>
    <xdr:cxnSp macro="">
      <xdr:nvCxnSpPr>
        <xdr:cNvPr id="122" name="直線コネクタ 121"/>
        <xdr:cNvCxnSpPr/>
      </xdr:nvCxnSpPr>
      <xdr:spPr>
        <a:xfrm>
          <a:off x="3097530" y="100608130"/>
          <a:ext cx="0" cy="366268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341</xdr:row>
      <xdr:rowOff>7620</xdr:rowOff>
    </xdr:from>
    <xdr:to xmlns:xdr="http://schemas.openxmlformats.org/drawingml/2006/spreadsheetDrawing">
      <xdr:col>5</xdr:col>
      <xdr:colOff>7620</xdr:colOff>
      <xdr:row>350</xdr:row>
      <xdr:rowOff>0</xdr:rowOff>
    </xdr:to>
    <xdr:cxnSp macro="">
      <xdr:nvCxnSpPr>
        <xdr:cNvPr id="123" name="直線コネクタ 122"/>
        <xdr:cNvCxnSpPr/>
      </xdr:nvCxnSpPr>
      <xdr:spPr>
        <a:xfrm>
          <a:off x="969645" y="93988255"/>
          <a:ext cx="0" cy="26593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341</xdr:row>
      <xdr:rowOff>7620</xdr:rowOff>
    </xdr:from>
    <xdr:to xmlns:xdr="http://schemas.openxmlformats.org/drawingml/2006/spreadsheetDrawing">
      <xdr:col>14</xdr:col>
      <xdr:colOff>7620</xdr:colOff>
      <xdr:row>351</xdr:row>
      <xdr:rowOff>5080</xdr:rowOff>
    </xdr:to>
    <xdr:cxnSp macro="">
      <xdr:nvCxnSpPr>
        <xdr:cNvPr id="124" name="直線コネクタ 123"/>
        <xdr:cNvCxnSpPr/>
      </xdr:nvCxnSpPr>
      <xdr:spPr>
        <a:xfrm>
          <a:off x="2493645" y="93988255"/>
          <a:ext cx="0" cy="299783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353</xdr:row>
      <xdr:rowOff>7620</xdr:rowOff>
    </xdr:from>
    <xdr:to xmlns:xdr="http://schemas.openxmlformats.org/drawingml/2006/spreadsheetDrawing">
      <xdr:col>5</xdr:col>
      <xdr:colOff>7620</xdr:colOff>
      <xdr:row>360</xdr:row>
      <xdr:rowOff>7620</xdr:rowOff>
    </xdr:to>
    <xdr:cxnSp macro="">
      <xdr:nvCxnSpPr>
        <xdr:cNvPr id="125" name="直線コネクタ 124"/>
        <xdr:cNvCxnSpPr/>
      </xdr:nvCxnSpPr>
      <xdr:spPr>
        <a:xfrm>
          <a:off x="969645" y="97464880"/>
          <a:ext cx="0" cy="20002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353</xdr:row>
      <xdr:rowOff>7620</xdr:rowOff>
    </xdr:from>
    <xdr:to xmlns:xdr="http://schemas.openxmlformats.org/drawingml/2006/spreadsheetDrawing">
      <xdr:col>14</xdr:col>
      <xdr:colOff>7620</xdr:colOff>
      <xdr:row>361</xdr:row>
      <xdr:rowOff>1270</xdr:rowOff>
    </xdr:to>
    <xdr:cxnSp macro="">
      <xdr:nvCxnSpPr>
        <xdr:cNvPr id="126" name="直線コネクタ 125"/>
        <xdr:cNvCxnSpPr/>
      </xdr:nvCxnSpPr>
      <xdr:spPr>
        <a:xfrm>
          <a:off x="2493645" y="97464880"/>
          <a:ext cx="0" cy="23272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363</xdr:row>
      <xdr:rowOff>7620</xdr:rowOff>
    </xdr:from>
    <xdr:to xmlns:xdr="http://schemas.openxmlformats.org/drawingml/2006/spreadsheetDrawing">
      <xdr:col>5</xdr:col>
      <xdr:colOff>7620</xdr:colOff>
      <xdr:row>375</xdr:row>
      <xdr:rowOff>2540</xdr:rowOff>
    </xdr:to>
    <xdr:cxnSp macro="">
      <xdr:nvCxnSpPr>
        <xdr:cNvPr id="127" name="直線コネクタ 126"/>
        <xdr:cNvCxnSpPr/>
      </xdr:nvCxnSpPr>
      <xdr:spPr>
        <a:xfrm>
          <a:off x="969645" y="100274755"/>
          <a:ext cx="0" cy="36620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363</xdr:row>
      <xdr:rowOff>7620</xdr:rowOff>
    </xdr:from>
    <xdr:to xmlns:xdr="http://schemas.openxmlformats.org/drawingml/2006/spreadsheetDrawing">
      <xdr:col>14</xdr:col>
      <xdr:colOff>7620</xdr:colOff>
      <xdr:row>376</xdr:row>
      <xdr:rowOff>2540</xdr:rowOff>
    </xdr:to>
    <xdr:cxnSp macro="">
      <xdr:nvCxnSpPr>
        <xdr:cNvPr id="128" name="直線コネクタ 127"/>
        <xdr:cNvCxnSpPr/>
      </xdr:nvCxnSpPr>
      <xdr:spPr>
        <a:xfrm>
          <a:off x="2493645" y="100274755"/>
          <a:ext cx="0" cy="39954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16</xdr:col>
      <xdr:colOff>117475</xdr:colOff>
      <xdr:row>379</xdr:row>
      <xdr:rowOff>7620</xdr:rowOff>
    </xdr:from>
    <xdr:to xmlns:xdr="http://schemas.openxmlformats.org/drawingml/2006/spreadsheetDrawing">
      <xdr:col>16</xdr:col>
      <xdr:colOff>117475</xdr:colOff>
      <xdr:row>385</xdr:row>
      <xdr:rowOff>328295</xdr:rowOff>
    </xdr:to>
    <xdr:cxnSp macro="">
      <xdr:nvCxnSpPr>
        <xdr:cNvPr id="129" name="直線コネクタ 128"/>
        <xdr:cNvCxnSpPr/>
      </xdr:nvCxnSpPr>
      <xdr:spPr>
        <a:xfrm>
          <a:off x="2794000" y="105227755"/>
          <a:ext cx="0" cy="19875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379</xdr:row>
      <xdr:rowOff>7620</xdr:rowOff>
    </xdr:from>
    <xdr:to xmlns:xdr="http://schemas.openxmlformats.org/drawingml/2006/spreadsheetDrawing">
      <xdr:col>17</xdr:col>
      <xdr:colOff>182880</xdr:colOff>
      <xdr:row>385</xdr:row>
      <xdr:rowOff>328295</xdr:rowOff>
    </xdr:to>
    <xdr:cxnSp macro="">
      <xdr:nvCxnSpPr>
        <xdr:cNvPr id="130" name="直線コネクタ 129"/>
        <xdr:cNvCxnSpPr/>
      </xdr:nvCxnSpPr>
      <xdr:spPr>
        <a:xfrm>
          <a:off x="3097530" y="105227755"/>
          <a:ext cx="0" cy="19875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117475</xdr:colOff>
      <xdr:row>389</xdr:row>
      <xdr:rowOff>7620</xdr:rowOff>
    </xdr:from>
    <xdr:to xmlns:xdr="http://schemas.openxmlformats.org/drawingml/2006/spreadsheetDrawing">
      <xdr:col>16</xdr:col>
      <xdr:colOff>117475</xdr:colOff>
      <xdr:row>410</xdr:row>
      <xdr:rowOff>330835</xdr:rowOff>
    </xdr:to>
    <xdr:cxnSp macro="">
      <xdr:nvCxnSpPr>
        <xdr:cNvPr id="131" name="直線コネクタ 130"/>
        <xdr:cNvCxnSpPr/>
      </xdr:nvCxnSpPr>
      <xdr:spPr>
        <a:xfrm>
          <a:off x="2794000" y="108037630"/>
          <a:ext cx="0" cy="69907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182880</xdr:colOff>
      <xdr:row>389</xdr:row>
      <xdr:rowOff>7620</xdr:rowOff>
    </xdr:from>
    <xdr:to xmlns:xdr="http://schemas.openxmlformats.org/drawingml/2006/spreadsheetDrawing">
      <xdr:col>17</xdr:col>
      <xdr:colOff>182880</xdr:colOff>
      <xdr:row>410</xdr:row>
      <xdr:rowOff>330835</xdr:rowOff>
    </xdr:to>
    <xdr:cxnSp macro="">
      <xdr:nvCxnSpPr>
        <xdr:cNvPr id="132" name="直線コネクタ 131"/>
        <xdr:cNvCxnSpPr/>
      </xdr:nvCxnSpPr>
      <xdr:spPr>
        <a:xfrm>
          <a:off x="3097530" y="108037630"/>
          <a:ext cx="0" cy="699071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378</xdr:row>
      <xdr:rowOff>7620</xdr:rowOff>
    </xdr:from>
    <xdr:to xmlns:xdr="http://schemas.openxmlformats.org/drawingml/2006/spreadsheetDrawing">
      <xdr:col>5</xdr:col>
      <xdr:colOff>7620</xdr:colOff>
      <xdr:row>385</xdr:row>
      <xdr:rowOff>7620</xdr:rowOff>
    </xdr:to>
    <xdr:cxnSp macro="">
      <xdr:nvCxnSpPr>
        <xdr:cNvPr id="133" name="直線コネクタ 132"/>
        <xdr:cNvCxnSpPr/>
      </xdr:nvCxnSpPr>
      <xdr:spPr>
        <a:xfrm>
          <a:off x="969645" y="104894380"/>
          <a:ext cx="0" cy="20002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378</xdr:row>
      <xdr:rowOff>7620</xdr:rowOff>
    </xdr:from>
    <xdr:to xmlns:xdr="http://schemas.openxmlformats.org/drawingml/2006/spreadsheetDrawing">
      <xdr:col>14</xdr:col>
      <xdr:colOff>7620</xdr:colOff>
      <xdr:row>386</xdr:row>
      <xdr:rowOff>1270</xdr:rowOff>
    </xdr:to>
    <xdr:cxnSp macro="">
      <xdr:nvCxnSpPr>
        <xdr:cNvPr id="134" name="直線コネクタ 133"/>
        <xdr:cNvCxnSpPr/>
      </xdr:nvCxnSpPr>
      <xdr:spPr>
        <a:xfrm>
          <a:off x="2493645" y="104894380"/>
          <a:ext cx="0" cy="23272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388</xdr:row>
      <xdr:rowOff>7620</xdr:rowOff>
    </xdr:from>
    <xdr:to xmlns:xdr="http://schemas.openxmlformats.org/drawingml/2006/spreadsheetDrawing">
      <xdr:col>5</xdr:col>
      <xdr:colOff>7620</xdr:colOff>
      <xdr:row>409</xdr:row>
      <xdr:rowOff>330835</xdr:rowOff>
    </xdr:to>
    <xdr:cxnSp macro="">
      <xdr:nvCxnSpPr>
        <xdr:cNvPr id="135" name="直線コネクタ 134"/>
        <xdr:cNvCxnSpPr/>
      </xdr:nvCxnSpPr>
      <xdr:spPr>
        <a:xfrm>
          <a:off x="969645" y="107704255"/>
          <a:ext cx="0" cy="699071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388</xdr:row>
      <xdr:rowOff>7620</xdr:rowOff>
    </xdr:from>
    <xdr:to xmlns:xdr="http://schemas.openxmlformats.org/drawingml/2006/spreadsheetDrawing">
      <xdr:col>14</xdr:col>
      <xdr:colOff>7620</xdr:colOff>
      <xdr:row>411</xdr:row>
      <xdr:rowOff>3810</xdr:rowOff>
    </xdr:to>
    <xdr:cxnSp macro="">
      <xdr:nvCxnSpPr>
        <xdr:cNvPr id="136" name="直線コネクタ 135"/>
        <xdr:cNvCxnSpPr/>
      </xdr:nvCxnSpPr>
      <xdr:spPr>
        <a:xfrm>
          <a:off x="2493645" y="107704255"/>
          <a:ext cx="0" cy="733044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240</xdr:row>
      <xdr:rowOff>14605</xdr:rowOff>
    </xdr:from>
    <xdr:to xmlns:xdr="http://schemas.openxmlformats.org/drawingml/2006/spreadsheetDrawing">
      <xdr:col>16</xdr:col>
      <xdr:colOff>124460</xdr:colOff>
      <xdr:row>247</xdr:row>
      <xdr:rowOff>321310</xdr:rowOff>
    </xdr:to>
    <xdr:cxnSp macro="">
      <xdr:nvCxnSpPr>
        <xdr:cNvPr id="138" name="直線コネクタ 137"/>
        <xdr:cNvCxnSpPr/>
      </xdr:nvCxnSpPr>
      <xdr:spPr>
        <a:xfrm>
          <a:off x="2800985" y="69277865"/>
          <a:ext cx="0" cy="230695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240</xdr:row>
      <xdr:rowOff>14605</xdr:rowOff>
    </xdr:from>
    <xdr:to xmlns:xdr="http://schemas.openxmlformats.org/drawingml/2006/spreadsheetDrawing">
      <xdr:col>17</xdr:col>
      <xdr:colOff>190500</xdr:colOff>
      <xdr:row>247</xdr:row>
      <xdr:rowOff>321310</xdr:rowOff>
    </xdr:to>
    <xdr:cxnSp macro="">
      <xdr:nvCxnSpPr>
        <xdr:cNvPr id="139" name="直線コネクタ 138"/>
        <xdr:cNvCxnSpPr/>
      </xdr:nvCxnSpPr>
      <xdr:spPr>
        <a:xfrm>
          <a:off x="3105150" y="69277865"/>
          <a:ext cx="0" cy="230695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239</xdr:row>
      <xdr:rowOff>7620</xdr:rowOff>
    </xdr:from>
    <xdr:to xmlns:xdr="http://schemas.openxmlformats.org/drawingml/2006/spreadsheetDrawing">
      <xdr:col>5</xdr:col>
      <xdr:colOff>7620</xdr:colOff>
      <xdr:row>247</xdr:row>
      <xdr:rowOff>1270</xdr:rowOff>
    </xdr:to>
    <xdr:cxnSp macro="">
      <xdr:nvCxnSpPr>
        <xdr:cNvPr id="140" name="直線コネクタ 139"/>
        <xdr:cNvCxnSpPr/>
      </xdr:nvCxnSpPr>
      <xdr:spPr>
        <a:xfrm>
          <a:off x="969645" y="68937505"/>
          <a:ext cx="0" cy="23272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239</xdr:row>
      <xdr:rowOff>7620</xdr:rowOff>
    </xdr:from>
    <xdr:to xmlns:xdr="http://schemas.openxmlformats.org/drawingml/2006/spreadsheetDrawing">
      <xdr:col>14</xdr:col>
      <xdr:colOff>7620</xdr:colOff>
      <xdr:row>248</xdr:row>
      <xdr:rowOff>0</xdr:rowOff>
    </xdr:to>
    <xdr:cxnSp macro="">
      <xdr:nvCxnSpPr>
        <xdr:cNvPr id="141" name="直線コネクタ 140"/>
        <xdr:cNvCxnSpPr/>
      </xdr:nvCxnSpPr>
      <xdr:spPr>
        <a:xfrm>
          <a:off x="2493645" y="68937505"/>
          <a:ext cx="0" cy="26593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217</xdr:row>
      <xdr:rowOff>7620</xdr:rowOff>
    </xdr:from>
    <xdr:to xmlns:xdr="http://schemas.openxmlformats.org/drawingml/2006/spreadsheetDrawing">
      <xdr:col>5</xdr:col>
      <xdr:colOff>7620</xdr:colOff>
      <xdr:row>235</xdr:row>
      <xdr:rowOff>213995</xdr:rowOff>
    </xdr:to>
    <xdr:cxnSp macro="">
      <xdr:nvCxnSpPr>
        <xdr:cNvPr id="142" name="直線コネクタ 141"/>
        <xdr:cNvCxnSpPr/>
      </xdr:nvCxnSpPr>
      <xdr:spPr>
        <a:xfrm>
          <a:off x="969645" y="62831980"/>
          <a:ext cx="0" cy="528320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217</xdr:row>
      <xdr:rowOff>0</xdr:rowOff>
    </xdr:from>
    <xdr:to xmlns:xdr="http://schemas.openxmlformats.org/drawingml/2006/spreadsheetDrawing">
      <xdr:col>14</xdr:col>
      <xdr:colOff>7620</xdr:colOff>
      <xdr:row>236</xdr:row>
      <xdr:rowOff>329565</xdr:rowOff>
    </xdr:to>
    <xdr:cxnSp macro="">
      <xdr:nvCxnSpPr>
        <xdr:cNvPr id="144" name="直線コネクタ 143"/>
        <xdr:cNvCxnSpPr/>
      </xdr:nvCxnSpPr>
      <xdr:spPr>
        <a:xfrm>
          <a:off x="2493645" y="62824360"/>
          <a:ext cx="0" cy="562546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218</xdr:row>
      <xdr:rowOff>14605</xdr:rowOff>
    </xdr:from>
    <xdr:to xmlns:xdr="http://schemas.openxmlformats.org/drawingml/2006/spreadsheetDrawing">
      <xdr:col>16</xdr:col>
      <xdr:colOff>124460</xdr:colOff>
      <xdr:row>237</xdr:row>
      <xdr:rowOff>1270</xdr:rowOff>
    </xdr:to>
    <xdr:cxnSp macro="">
      <xdr:nvCxnSpPr>
        <xdr:cNvPr id="145" name="直線コネクタ 144"/>
        <xdr:cNvCxnSpPr/>
      </xdr:nvCxnSpPr>
      <xdr:spPr>
        <a:xfrm>
          <a:off x="2800985" y="63172340"/>
          <a:ext cx="0" cy="52825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218</xdr:row>
      <xdr:rowOff>14605</xdr:rowOff>
    </xdr:from>
    <xdr:to xmlns:xdr="http://schemas.openxmlformats.org/drawingml/2006/spreadsheetDrawing">
      <xdr:col>17</xdr:col>
      <xdr:colOff>190500</xdr:colOff>
      <xdr:row>237</xdr:row>
      <xdr:rowOff>1270</xdr:rowOff>
    </xdr:to>
    <xdr:cxnSp macro="">
      <xdr:nvCxnSpPr>
        <xdr:cNvPr id="146" name="直線コネクタ 145"/>
        <xdr:cNvCxnSpPr/>
      </xdr:nvCxnSpPr>
      <xdr:spPr>
        <a:xfrm>
          <a:off x="3105150" y="63172340"/>
          <a:ext cx="0" cy="528256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468630</xdr:colOff>
      <xdr:row>232</xdr:row>
      <xdr:rowOff>7620</xdr:rowOff>
    </xdr:from>
    <xdr:to xmlns:xdr="http://schemas.openxmlformats.org/drawingml/2006/spreadsheetDrawing">
      <xdr:col>36</xdr:col>
      <xdr:colOff>468630</xdr:colOff>
      <xdr:row>235</xdr:row>
      <xdr:rowOff>208915</xdr:rowOff>
    </xdr:to>
    <xdr:cxnSp macro="">
      <xdr:nvCxnSpPr>
        <xdr:cNvPr id="148" name="直線コネクタ 147"/>
        <xdr:cNvCxnSpPr/>
      </xdr:nvCxnSpPr>
      <xdr:spPr>
        <a:xfrm>
          <a:off x="6469380" y="67499230"/>
          <a:ext cx="0" cy="61087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168275</xdr:colOff>
      <xdr:row>232</xdr:row>
      <xdr:rowOff>7620</xdr:rowOff>
    </xdr:from>
    <xdr:to xmlns:xdr="http://schemas.openxmlformats.org/drawingml/2006/spreadsheetDrawing">
      <xdr:col>36</xdr:col>
      <xdr:colOff>168275</xdr:colOff>
      <xdr:row>235</xdr:row>
      <xdr:rowOff>208915</xdr:rowOff>
    </xdr:to>
    <xdr:cxnSp macro="">
      <xdr:nvCxnSpPr>
        <xdr:cNvPr id="149" name="直線コネクタ 148"/>
        <xdr:cNvCxnSpPr/>
      </xdr:nvCxnSpPr>
      <xdr:spPr>
        <a:xfrm>
          <a:off x="6169025" y="67499230"/>
          <a:ext cx="0" cy="61087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9525</xdr:colOff>
      <xdr:row>178</xdr:row>
      <xdr:rowOff>313055</xdr:rowOff>
    </xdr:from>
    <xdr:to xmlns:xdr="http://schemas.openxmlformats.org/drawingml/2006/spreadsheetDrawing">
      <xdr:col>5</xdr:col>
      <xdr:colOff>9525</xdr:colOff>
      <xdr:row>185</xdr:row>
      <xdr:rowOff>312420</xdr:rowOff>
    </xdr:to>
    <xdr:cxnSp macro="">
      <xdr:nvCxnSpPr>
        <xdr:cNvPr id="150" name="直線コネクタ 149"/>
        <xdr:cNvCxnSpPr/>
      </xdr:nvCxnSpPr>
      <xdr:spPr>
        <a:xfrm>
          <a:off x="971550" y="51914425"/>
          <a:ext cx="0" cy="198310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12700</xdr:colOff>
      <xdr:row>179</xdr:row>
      <xdr:rowOff>7620</xdr:rowOff>
    </xdr:from>
    <xdr:to xmlns:xdr="http://schemas.openxmlformats.org/drawingml/2006/spreadsheetDrawing">
      <xdr:col>14</xdr:col>
      <xdr:colOff>12700</xdr:colOff>
      <xdr:row>186</xdr:row>
      <xdr:rowOff>311150</xdr:rowOff>
    </xdr:to>
    <xdr:cxnSp macro="">
      <xdr:nvCxnSpPr>
        <xdr:cNvPr id="151" name="直線コネクタ 150"/>
        <xdr:cNvCxnSpPr/>
      </xdr:nvCxnSpPr>
      <xdr:spPr>
        <a:xfrm>
          <a:off x="2498725" y="51925855"/>
          <a:ext cx="0" cy="23037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168</xdr:row>
      <xdr:rowOff>7620</xdr:rowOff>
    </xdr:from>
    <xdr:to xmlns:xdr="http://schemas.openxmlformats.org/drawingml/2006/spreadsheetDrawing">
      <xdr:col>5</xdr:col>
      <xdr:colOff>7620</xdr:colOff>
      <xdr:row>176</xdr:row>
      <xdr:rowOff>1270</xdr:rowOff>
    </xdr:to>
    <xdr:cxnSp macro="">
      <xdr:nvCxnSpPr>
        <xdr:cNvPr id="152" name="直線コネクタ 151"/>
        <xdr:cNvCxnSpPr/>
      </xdr:nvCxnSpPr>
      <xdr:spPr>
        <a:xfrm>
          <a:off x="969645" y="48799115"/>
          <a:ext cx="0" cy="23272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168</xdr:row>
      <xdr:rowOff>3810</xdr:rowOff>
    </xdr:from>
    <xdr:to xmlns:xdr="http://schemas.openxmlformats.org/drawingml/2006/spreadsheetDrawing">
      <xdr:col>14</xdr:col>
      <xdr:colOff>7620</xdr:colOff>
      <xdr:row>176</xdr:row>
      <xdr:rowOff>330835</xdr:rowOff>
    </xdr:to>
    <xdr:cxnSp macro="">
      <xdr:nvCxnSpPr>
        <xdr:cNvPr id="153" name="直線コネクタ 152"/>
        <xdr:cNvCxnSpPr/>
      </xdr:nvCxnSpPr>
      <xdr:spPr>
        <a:xfrm>
          <a:off x="2493645" y="48795305"/>
          <a:ext cx="0" cy="26606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202</xdr:row>
      <xdr:rowOff>7620</xdr:rowOff>
    </xdr:from>
    <xdr:to xmlns:xdr="http://schemas.openxmlformats.org/drawingml/2006/spreadsheetDrawing">
      <xdr:col>5</xdr:col>
      <xdr:colOff>7620</xdr:colOff>
      <xdr:row>214</xdr:row>
      <xdr:rowOff>2540</xdr:rowOff>
    </xdr:to>
    <xdr:cxnSp macro="">
      <xdr:nvCxnSpPr>
        <xdr:cNvPr id="154" name="直線コネクタ 153"/>
        <xdr:cNvCxnSpPr/>
      </xdr:nvCxnSpPr>
      <xdr:spPr>
        <a:xfrm>
          <a:off x="969645" y="58212355"/>
          <a:ext cx="0" cy="36620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202</xdr:row>
      <xdr:rowOff>0</xdr:rowOff>
    </xdr:from>
    <xdr:to xmlns:xdr="http://schemas.openxmlformats.org/drawingml/2006/spreadsheetDrawing">
      <xdr:col>14</xdr:col>
      <xdr:colOff>7620</xdr:colOff>
      <xdr:row>215</xdr:row>
      <xdr:rowOff>1270</xdr:rowOff>
    </xdr:to>
    <xdr:cxnSp macro="">
      <xdr:nvCxnSpPr>
        <xdr:cNvPr id="155" name="直線コネクタ 154"/>
        <xdr:cNvCxnSpPr/>
      </xdr:nvCxnSpPr>
      <xdr:spPr>
        <a:xfrm>
          <a:off x="2493645" y="58204735"/>
          <a:ext cx="0" cy="400177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203</xdr:row>
      <xdr:rowOff>0</xdr:rowOff>
    </xdr:from>
    <xdr:to xmlns:xdr="http://schemas.openxmlformats.org/drawingml/2006/spreadsheetDrawing">
      <xdr:col>16</xdr:col>
      <xdr:colOff>124460</xdr:colOff>
      <xdr:row>214</xdr:row>
      <xdr:rowOff>327025</xdr:rowOff>
    </xdr:to>
    <xdr:cxnSp macro="">
      <xdr:nvCxnSpPr>
        <xdr:cNvPr id="156" name="直線コネクタ 155"/>
        <xdr:cNvCxnSpPr/>
      </xdr:nvCxnSpPr>
      <xdr:spPr>
        <a:xfrm>
          <a:off x="2800985" y="58538110"/>
          <a:ext cx="0" cy="36607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203</xdr:row>
      <xdr:rowOff>0</xdr:rowOff>
    </xdr:from>
    <xdr:to xmlns:xdr="http://schemas.openxmlformats.org/drawingml/2006/spreadsheetDrawing">
      <xdr:col>17</xdr:col>
      <xdr:colOff>190500</xdr:colOff>
      <xdr:row>214</xdr:row>
      <xdr:rowOff>327025</xdr:rowOff>
    </xdr:to>
    <xdr:cxnSp macro="">
      <xdr:nvCxnSpPr>
        <xdr:cNvPr id="157" name="直線コネクタ 156"/>
        <xdr:cNvCxnSpPr/>
      </xdr:nvCxnSpPr>
      <xdr:spPr>
        <a:xfrm>
          <a:off x="3105150" y="58538110"/>
          <a:ext cx="0" cy="36607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180</xdr:row>
      <xdr:rowOff>7620</xdr:rowOff>
    </xdr:from>
    <xdr:to xmlns:xdr="http://schemas.openxmlformats.org/drawingml/2006/spreadsheetDrawing">
      <xdr:col>16</xdr:col>
      <xdr:colOff>124460</xdr:colOff>
      <xdr:row>186</xdr:row>
      <xdr:rowOff>320040</xdr:rowOff>
    </xdr:to>
    <xdr:cxnSp macro="">
      <xdr:nvCxnSpPr>
        <xdr:cNvPr id="158" name="直線コネクタ 157"/>
        <xdr:cNvCxnSpPr/>
      </xdr:nvCxnSpPr>
      <xdr:spPr>
        <a:xfrm>
          <a:off x="2800985" y="52259230"/>
          <a:ext cx="0" cy="197929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180</xdr:row>
      <xdr:rowOff>7620</xdr:rowOff>
    </xdr:from>
    <xdr:to xmlns:xdr="http://schemas.openxmlformats.org/drawingml/2006/spreadsheetDrawing">
      <xdr:col>17</xdr:col>
      <xdr:colOff>190500</xdr:colOff>
      <xdr:row>186</xdr:row>
      <xdr:rowOff>320040</xdr:rowOff>
    </xdr:to>
    <xdr:cxnSp macro="">
      <xdr:nvCxnSpPr>
        <xdr:cNvPr id="159" name="直線コネクタ 158"/>
        <xdr:cNvCxnSpPr/>
      </xdr:nvCxnSpPr>
      <xdr:spPr>
        <a:xfrm>
          <a:off x="3105150" y="52259230"/>
          <a:ext cx="0" cy="197929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169</xdr:row>
      <xdr:rowOff>7620</xdr:rowOff>
    </xdr:from>
    <xdr:to xmlns:xdr="http://schemas.openxmlformats.org/drawingml/2006/spreadsheetDrawing">
      <xdr:col>16</xdr:col>
      <xdr:colOff>124460</xdr:colOff>
      <xdr:row>177</xdr:row>
      <xdr:rowOff>1270</xdr:rowOff>
    </xdr:to>
    <xdr:cxnSp macro="">
      <xdr:nvCxnSpPr>
        <xdr:cNvPr id="160" name="直線コネクタ 159"/>
        <xdr:cNvCxnSpPr/>
      </xdr:nvCxnSpPr>
      <xdr:spPr>
        <a:xfrm>
          <a:off x="2800985" y="49132490"/>
          <a:ext cx="0" cy="23272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169</xdr:row>
      <xdr:rowOff>7620</xdr:rowOff>
    </xdr:from>
    <xdr:to xmlns:xdr="http://schemas.openxmlformats.org/drawingml/2006/spreadsheetDrawing">
      <xdr:col>17</xdr:col>
      <xdr:colOff>190500</xdr:colOff>
      <xdr:row>177</xdr:row>
      <xdr:rowOff>1270</xdr:rowOff>
    </xdr:to>
    <xdr:cxnSp macro="">
      <xdr:nvCxnSpPr>
        <xdr:cNvPr id="161" name="直線コネクタ 160"/>
        <xdr:cNvCxnSpPr/>
      </xdr:nvCxnSpPr>
      <xdr:spPr>
        <a:xfrm>
          <a:off x="3105150" y="49132490"/>
          <a:ext cx="0" cy="232727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16</xdr:col>
      <xdr:colOff>124460</xdr:colOff>
      <xdr:row>190</xdr:row>
      <xdr:rowOff>7620</xdr:rowOff>
    </xdr:from>
    <xdr:to xmlns:xdr="http://schemas.openxmlformats.org/drawingml/2006/spreadsheetDrawing">
      <xdr:col>16</xdr:col>
      <xdr:colOff>124460</xdr:colOff>
      <xdr:row>199</xdr:row>
      <xdr:rowOff>327025</xdr:rowOff>
    </xdr:to>
    <xdr:cxnSp macro="">
      <xdr:nvCxnSpPr>
        <xdr:cNvPr id="162" name="直線コネクタ 161"/>
        <xdr:cNvCxnSpPr/>
      </xdr:nvCxnSpPr>
      <xdr:spPr>
        <a:xfrm>
          <a:off x="2800985" y="55069105"/>
          <a:ext cx="0" cy="26530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17</xdr:col>
      <xdr:colOff>190500</xdr:colOff>
      <xdr:row>190</xdr:row>
      <xdr:rowOff>7620</xdr:rowOff>
    </xdr:from>
    <xdr:to xmlns:xdr="http://schemas.openxmlformats.org/drawingml/2006/spreadsheetDrawing">
      <xdr:col>17</xdr:col>
      <xdr:colOff>190500</xdr:colOff>
      <xdr:row>199</xdr:row>
      <xdr:rowOff>327025</xdr:rowOff>
    </xdr:to>
    <xdr:cxnSp macro="">
      <xdr:nvCxnSpPr>
        <xdr:cNvPr id="163" name="直線コネクタ 162"/>
        <xdr:cNvCxnSpPr/>
      </xdr:nvCxnSpPr>
      <xdr:spPr>
        <a:xfrm>
          <a:off x="3105150" y="55069105"/>
          <a:ext cx="0" cy="26530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189</xdr:row>
      <xdr:rowOff>0</xdr:rowOff>
    </xdr:from>
    <xdr:to xmlns:xdr="http://schemas.openxmlformats.org/drawingml/2006/spreadsheetDrawing">
      <xdr:col>5</xdr:col>
      <xdr:colOff>7620</xdr:colOff>
      <xdr:row>199</xdr:row>
      <xdr:rowOff>0</xdr:rowOff>
    </xdr:to>
    <xdr:cxnSp macro="">
      <xdr:nvCxnSpPr>
        <xdr:cNvPr id="164" name="直線コネクタ 163"/>
        <xdr:cNvCxnSpPr/>
      </xdr:nvCxnSpPr>
      <xdr:spPr>
        <a:xfrm>
          <a:off x="969645" y="54728110"/>
          <a:ext cx="0" cy="266700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189</xdr:row>
      <xdr:rowOff>7620</xdr:rowOff>
    </xdr:from>
    <xdr:to xmlns:xdr="http://schemas.openxmlformats.org/drawingml/2006/spreadsheetDrawing">
      <xdr:col>14</xdr:col>
      <xdr:colOff>7620</xdr:colOff>
      <xdr:row>200</xdr:row>
      <xdr:rowOff>635</xdr:rowOff>
    </xdr:to>
    <xdr:cxnSp macro="">
      <xdr:nvCxnSpPr>
        <xdr:cNvPr id="165" name="直線コネクタ 164"/>
        <xdr:cNvCxnSpPr/>
      </xdr:nvCxnSpPr>
      <xdr:spPr>
        <a:xfrm>
          <a:off x="2493645" y="54735730"/>
          <a:ext cx="0" cy="29933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34</xdr:col>
      <xdr:colOff>7620</xdr:colOff>
      <xdr:row>232</xdr:row>
      <xdr:rowOff>7620</xdr:rowOff>
    </xdr:from>
    <xdr:to xmlns:xdr="http://schemas.openxmlformats.org/drawingml/2006/spreadsheetDrawing">
      <xdr:col>34</xdr:col>
      <xdr:colOff>7620</xdr:colOff>
      <xdr:row>235</xdr:row>
      <xdr:rowOff>208915</xdr:rowOff>
    </xdr:to>
    <xdr:cxnSp macro="">
      <xdr:nvCxnSpPr>
        <xdr:cNvPr id="166" name="直線コネクタ 165"/>
        <xdr:cNvCxnSpPr/>
      </xdr:nvCxnSpPr>
      <xdr:spPr>
        <a:xfrm>
          <a:off x="5875020" y="67499230"/>
          <a:ext cx="0" cy="61087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26</xdr:col>
      <xdr:colOff>7620</xdr:colOff>
      <xdr:row>195</xdr:row>
      <xdr:rowOff>7620</xdr:rowOff>
    </xdr:from>
    <xdr:to xmlns:xdr="http://schemas.openxmlformats.org/drawingml/2006/spreadsheetDrawing">
      <xdr:col>26</xdr:col>
      <xdr:colOff>7620</xdr:colOff>
      <xdr:row>200</xdr:row>
      <xdr:rowOff>4445</xdr:rowOff>
    </xdr:to>
    <xdr:cxnSp macro="">
      <xdr:nvCxnSpPr>
        <xdr:cNvPr id="167" name="直線コネクタ 166"/>
        <xdr:cNvCxnSpPr/>
      </xdr:nvCxnSpPr>
      <xdr:spPr>
        <a:xfrm>
          <a:off x="4684395" y="56402605"/>
          <a:ext cx="0" cy="133032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30</xdr:col>
      <xdr:colOff>7620</xdr:colOff>
      <xdr:row>195</xdr:row>
      <xdr:rowOff>7620</xdr:rowOff>
    </xdr:from>
    <xdr:to xmlns:xdr="http://schemas.openxmlformats.org/drawingml/2006/spreadsheetDrawing">
      <xdr:col>30</xdr:col>
      <xdr:colOff>7620</xdr:colOff>
      <xdr:row>200</xdr:row>
      <xdr:rowOff>4445</xdr:rowOff>
    </xdr:to>
    <xdr:cxnSp macro="">
      <xdr:nvCxnSpPr>
        <xdr:cNvPr id="168" name="直線コネクタ 167"/>
        <xdr:cNvCxnSpPr/>
      </xdr:nvCxnSpPr>
      <xdr:spPr>
        <a:xfrm>
          <a:off x="5446395" y="56402605"/>
          <a:ext cx="0" cy="133032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36</xdr:col>
      <xdr:colOff>7620</xdr:colOff>
      <xdr:row>195</xdr:row>
      <xdr:rowOff>3810</xdr:rowOff>
    </xdr:from>
    <xdr:to xmlns:xdr="http://schemas.openxmlformats.org/drawingml/2006/spreadsheetDrawing">
      <xdr:col>36</xdr:col>
      <xdr:colOff>7620</xdr:colOff>
      <xdr:row>199</xdr:row>
      <xdr:rowOff>328295</xdr:rowOff>
    </xdr:to>
    <xdr:cxnSp macro="">
      <xdr:nvCxnSpPr>
        <xdr:cNvPr id="169" name="直線コネクタ 168"/>
        <xdr:cNvCxnSpPr/>
      </xdr:nvCxnSpPr>
      <xdr:spPr>
        <a:xfrm>
          <a:off x="6008370" y="56398795"/>
          <a:ext cx="0" cy="132461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9525</xdr:colOff>
      <xdr:row>155</xdr:row>
      <xdr:rowOff>0</xdr:rowOff>
    </xdr:from>
    <xdr:to xmlns:xdr="http://schemas.openxmlformats.org/drawingml/2006/spreadsheetDrawing">
      <xdr:col>5</xdr:col>
      <xdr:colOff>9525</xdr:colOff>
      <xdr:row>164</xdr:row>
      <xdr:rowOff>311150</xdr:rowOff>
    </xdr:to>
    <xdr:cxnSp macro="">
      <xdr:nvCxnSpPr>
        <xdr:cNvPr id="170" name="直線コネクタ 169"/>
        <xdr:cNvCxnSpPr/>
      </xdr:nvCxnSpPr>
      <xdr:spPr>
        <a:xfrm>
          <a:off x="971550" y="44981495"/>
          <a:ext cx="0" cy="29781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5715</xdr:colOff>
      <xdr:row>155</xdr:row>
      <xdr:rowOff>7620</xdr:rowOff>
    </xdr:from>
    <xdr:to xmlns:xdr="http://schemas.openxmlformats.org/drawingml/2006/spreadsheetDrawing">
      <xdr:col>14</xdr:col>
      <xdr:colOff>5715</xdr:colOff>
      <xdr:row>165</xdr:row>
      <xdr:rowOff>318770</xdr:rowOff>
    </xdr:to>
    <xdr:cxnSp macro="">
      <xdr:nvCxnSpPr>
        <xdr:cNvPr id="171" name="直線コネクタ 170"/>
        <xdr:cNvCxnSpPr/>
      </xdr:nvCxnSpPr>
      <xdr:spPr>
        <a:xfrm>
          <a:off x="2491740" y="44989115"/>
          <a:ext cx="0" cy="331152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143</xdr:row>
      <xdr:rowOff>0</xdr:rowOff>
    </xdr:from>
    <xdr:to xmlns:xdr="http://schemas.openxmlformats.org/drawingml/2006/spreadsheetDrawing">
      <xdr:col>5</xdr:col>
      <xdr:colOff>7620</xdr:colOff>
      <xdr:row>151</xdr:row>
      <xdr:rowOff>330835</xdr:rowOff>
    </xdr:to>
    <xdr:cxnSp macro="">
      <xdr:nvCxnSpPr>
        <xdr:cNvPr id="172" name="直線コネクタ 171"/>
        <xdr:cNvCxnSpPr/>
      </xdr:nvCxnSpPr>
      <xdr:spPr>
        <a:xfrm>
          <a:off x="969645" y="41504870"/>
          <a:ext cx="0" cy="266446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11</xdr:col>
      <xdr:colOff>7620</xdr:colOff>
      <xdr:row>143</xdr:row>
      <xdr:rowOff>7620</xdr:rowOff>
    </xdr:from>
    <xdr:to xmlns:xdr="http://schemas.openxmlformats.org/drawingml/2006/spreadsheetDrawing">
      <xdr:col>11</xdr:col>
      <xdr:colOff>7620</xdr:colOff>
      <xdr:row>152</xdr:row>
      <xdr:rowOff>0</xdr:rowOff>
    </xdr:to>
    <xdr:cxnSp macro="">
      <xdr:nvCxnSpPr>
        <xdr:cNvPr id="173" name="直線コネクタ 172"/>
        <xdr:cNvCxnSpPr/>
      </xdr:nvCxnSpPr>
      <xdr:spPr>
        <a:xfrm>
          <a:off x="2065020" y="41512490"/>
          <a:ext cx="0" cy="26593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21</xdr:col>
      <xdr:colOff>7620</xdr:colOff>
      <xdr:row>143</xdr:row>
      <xdr:rowOff>7620</xdr:rowOff>
    </xdr:from>
    <xdr:to xmlns:xdr="http://schemas.openxmlformats.org/drawingml/2006/spreadsheetDrawing">
      <xdr:col>21</xdr:col>
      <xdr:colOff>7620</xdr:colOff>
      <xdr:row>152</xdr:row>
      <xdr:rowOff>0</xdr:rowOff>
    </xdr:to>
    <xdr:cxnSp macro="">
      <xdr:nvCxnSpPr>
        <xdr:cNvPr id="174" name="直線コネクタ 173"/>
        <xdr:cNvCxnSpPr/>
      </xdr:nvCxnSpPr>
      <xdr:spPr>
        <a:xfrm>
          <a:off x="3674745" y="41512490"/>
          <a:ext cx="0" cy="26593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25</xdr:col>
      <xdr:colOff>7620</xdr:colOff>
      <xdr:row>143</xdr:row>
      <xdr:rowOff>7620</xdr:rowOff>
    </xdr:from>
    <xdr:to xmlns:xdr="http://schemas.openxmlformats.org/drawingml/2006/spreadsheetDrawing">
      <xdr:col>25</xdr:col>
      <xdr:colOff>7620</xdr:colOff>
      <xdr:row>152</xdr:row>
      <xdr:rowOff>324485</xdr:rowOff>
    </xdr:to>
    <xdr:cxnSp macro="">
      <xdr:nvCxnSpPr>
        <xdr:cNvPr id="175" name="直線コネクタ 174"/>
        <xdr:cNvCxnSpPr/>
      </xdr:nvCxnSpPr>
      <xdr:spPr>
        <a:xfrm>
          <a:off x="4579620" y="41512490"/>
          <a:ext cx="0" cy="298386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106</xdr:row>
      <xdr:rowOff>0</xdr:rowOff>
    </xdr:from>
    <xdr:to xmlns:xdr="http://schemas.openxmlformats.org/drawingml/2006/spreadsheetDrawing">
      <xdr:col>5</xdr:col>
      <xdr:colOff>7620</xdr:colOff>
      <xdr:row>126</xdr:row>
      <xdr:rowOff>3810</xdr:rowOff>
    </xdr:to>
    <xdr:cxnSp macro="">
      <xdr:nvCxnSpPr>
        <xdr:cNvPr id="176" name="直線コネクタ 175"/>
        <xdr:cNvCxnSpPr/>
      </xdr:nvCxnSpPr>
      <xdr:spPr>
        <a:xfrm>
          <a:off x="969645" y="30398720"/>
          <a:ext cx="0" cy="567118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14</xdr:col>
      <xdr:colOff>7620</xdr:colOff>
      <xdr:row>106</xdr:row>
      <xdr:rowOff>7620</xdr:rowOff>
    </xdr:from>
    <xdr:to xmlns:xdr="http://schemas.openxmlformats.org/drawingml/2006/spreadsheetDrawing">
      <xdr:col>14</xdr:col>
      <xdr:colOff>7620</xdr:colOff>
      <xdr:row>126</xdr:row>
      <xdr:rowOff>329565</xdr:rowOff>
    </xdr:to>
    <xdr:cxnSp macro="">
      <xdr:nvCxnSpPr>
        <xdr:cNvPr id="177" name="直線コネクタ 176"/>
        <xdr:cNvCxnSpPr/>
      </xdr:nvCxnSpPr>
      <xdr:spPr>
        <a:xfrm>
          <a:off x="2493645" y="30406340"/>
          <a:ext cx="0" cy="59893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34</xdr:col>
      <xdr:colOff>7620</xdr:colOff>
      <xdr:row>110</xdr:row>
      <xdr:rowOff>0</xdr:rowOff>
    </xdr:from>
    <xdr:to xmlns:xdr="http://schemas.openxmlformats.org/drawingml/2006/spreadsheetDrawing">
      <xdr:col>34</xdr:col>
      <xdr:colOff>7620</xdr:colOff>
      <xdr:row>116</xdr:row>
      <xdr:rowOff>1270</xdr:rowOff>
    </xdr:to>
    <xdr:cxnSp macro="">
      <xdr:nvCxnSpPr>
        <xdr:cNvPr id="178" name="直線コネクタ 177"/>
        <xdr:cNvCxnSpPr/>
      </xdr:nvCxnSpPr>
      <xdr:spPr>
        <a:xfrm>
          <a:off x="5875020" y="31065470"/>
          <a:ext cx="0" cy="166814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34</xdr:col>
      <xdr:colOff>7620</xdr:colOff>
      <xdr:row>106</xdr:row>
      <xdr:rowOff>7620</xdr:rowOff>
    </xdr:from>
    <xdr:to xmlns:xdr="http://schemas.openxmlformats.org/drawingml/2006/spreadsheetDrawing">
      <xdr:col>34</xdr:col>
      <xdr:colOff>7620</xdr:colOff>
      <xdr:row>108</xdr:row>
      <xdr:rowOff>1905</xdr:rowOff>
    </xdr:to>
    <xdr:cxnSp macro="">
      <xdr:nvCxnSpPr>
        <xdr:cNvPr id="179" name="直線コネクタ 178"/>
        <xdr:cNvCxnSpPr/>
      </xdr:nvCxnSpPr>
      <xdr:spPr>
        <a:xfrm>
          <a:off x="5875020" y="30406340"/>
          <a:ext cx="0" cy="32766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42</xdr:row>
      <xdr:rowOff>0</xdr:rowOff>
    </xdr:from>
    <xdr:to xmlns:xdr="http://schemas.openxmlformats.org/drawingml/2006/spreadsheetDrawing">
      <xdr:col>5</xdr:col>
      <xdr:colOff>7620</xdr:colOff>
      <xdr:row>55</xdr:row>
      <xdr:rowOff>311785</xdr:rowOff>
    </xdr:to>
    <xdr:cxnSp macro="">
      <xdr:nvCxnSpPr>
        <xdr:cNvPr id="180" name="直線コネクタ 179"/>
        <xdr:cNvCxnSpPr/>
      </xdr:nvCxnSpPr>
      <xdr:spPr>
        <a:xfrm>
          <a:off x="969645" y="10915015"/>
          <a:ext cx="0" cy="42862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24</xdr:col>
      <xdr:colOff>7620</xdr:colOff>
      <xdr:row>42</xdr:row>
      <xdr:rowOff>0</xdr:rowOff>
    </xdr:from>
    <xdr:to xmlns:xdr="http://schemas.openxmlformats.org/drawingml/2006/spreadsheetDrawing">
      <xdr:col>24</xdr:col>
      <xdr:colOff>7620</xdr:colOff>
      <xdr:row>55</xdr:row>
      <xdr:rowOff>311785</xdr:rowOff>
    </xdr:to>
    <xdr:cxnSp macro="">
      <xdr:nvCxnSpPr>
        <xdr:cNvPr id="182" name="直線コネクタ 181"/>
        <xdr:cNvCxnSpPr/>
      </xdr:nvCxnSpPr>
      <xdr:spPr>
        <a:xfrm>
          <a:off x="4341495" y="10915015"/>
          <a:ext cx="0" cy="42862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8</xdr:col>
      <xdr:colOff>7620</xdr:colOff>
      <xdr:row>42</xdr:row>
      <xdr:rowOff>3810</xdr:rowOff>
    </xdr:from>
    <xdr:to xmlns:xdr="http://schemas.openxmlformats.org/drawingml/2006/spreadsheetDrawing">
      <xdr:col>8</xdr:col>
      <xdr:colOff>7620</xdr:colOff>
      <xdr:row>56</xdr:row>
      <xdr:rowOff>303530</xdr:rowOff>
    </xdr:to>
    <xdr:cxnSp macro="">
      <xdr:nvCxnSpPr>
        <xdr:cNvPr id="183" name="直線コネクタ 182"/>
        <xdr:cNvCxnSpPr/>
      </xdr:nvCxnSpPr>
      <xdr:spPr>
        <a:xfrm>
          <a:off x="1636395" y="10918825"/>
          <a:ext cx="0" cy="45910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28</xdr:col>
      <xdr:colOff>7620</xdr:colOff>
      <xdr:row>42</xdr:row>
      <xdr:rowOff>7620</xdr:rowOff>
    </xdr:from>
    <xdr:to xmlns:xdr="http://schemas.openxmlformats.org/drawingml/2006/spreadsheetDrawing">
      <xdr:col>28</xdr:col>
      <xdr:colOff>7620</xdr:colOff>
      <xdr:row>56</xdr:row>
      <xdr:rowOff>310515</xdr:rowOff>
    </xdr:to>
    <xdr:cxnSp macro="">
      <xdr:nvCxnSpPr>
        <xdr:cNvPr id="184" name="直線コネクタ 183"/>
        <xdr:cNvCxnSpPr/>
      </xdr:nvCxnSpPr>
      <xdr:spPr>
        <a:xfrm>
          <a:off x="5017770" y="10922635"/>
          <a:ext cx="0" cy="459422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15</xdr:col>
      <xdr:colOff>7620</xdr:colOff>
      <xdr:row>42</xdr:row>
      <xdr:rowOff>7620</xdr:rowOff>
    </xdr:from>
    <xdr:to xmlns:xdr="http://schemas.openxmlformats.org/drawingml/2006/spreadsheetDrawing">
      <xdr:col>15</xdr:col>
      <xdr:colOff>7620</xdr:colOff>
      <xdr:row>56</xdr:row>
      <xdr:rowOff>5080</xdr:rowOff>
    </xdr:to>
    <xdr:cxnSp macro="">
      <xdr:nvCxnSpPr>
        <xdr:cNvPr id="185" name="直線コネクタ 184"/>
        <xdr:cNvCxnSpPr/>
      </xdr:nvCxnSpPr>
      <xdr:spPr>
        <a:xfrm>
          <a:off x="2541270" y="10922635"/>
          <a:ext cx="0" cy="42887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35</xdr:col>
      <xdr:colOff>7620</xdr:colOff>
      <xdr:row>42</xdr:row>
      <xdr:rowOff>7620</xdr:rowOff>
    </xdr:from>
    <xdr:to xmlns:xdr="http://schemas.openxmlformats.org/drawingml/2006/spreadsheetDrawing">
      <xdr:col>35</xdr:col>
      <xdr:colOff>7620</xdr:colOff>
      <xdr:row>56</xdr:row>
      <xdr:rowOff>5080</xdr:rowOff>
    </xdr:to>
    <xdr:cxnSp macro="">
      <xdr:nvCxnSpPr>
        <xdr:cNvPr id="186" name="直線コネクタ 185"/>
        <xdr:cNvCxnSpPr/>
      </xdr:nvCxnSpPr>
      <xdr:spPr>
        <a:xfrm>
          <a:off x="5922645" y="10922635"/>
          <a:ext cx="0" cy="42887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59</xdr:row>
      <xdr:rowOff>7620</xdr:rowOff>
    </xdr:from>
    <xdr:to xmlns:xdr="http://schemas.openxmlformats.org/drawingml/2006/spreadsheetDrawing">
      <xdr:col>5</xdr:col>
      <xdr:colOff>7620</xdr:colOff>
      <xdr:row>70</xdr:row>
      <xdr:rowOff>212725</xdr:rowOff>
    </xdr:to>
    <xdr:cxnSp macro="">
      <xdr:nvCxnSpPr>
        <xdr:cNvPr id="187" name="直線コネクタ 186"/>
        <xdr:cNvCxnSpPr/>
      </xdr:nvCxnSpPr>
      <xdr:spPr>
        <a:xfrm>
          <a:off x="969645" y="16185515"/>
          <a:ext cx="0" cy="329120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15</xdr:col>
      <xdr:colOff>7620</xdr:colOff>
      <xdr:row>59</xdr:row>
      <xdr:rowOff>0</xdr:rowOff>
    </xdr:from>
    <xdr:to xmlns:xdr="http://schemas.openxmlformats.org/drawingml/2006/spreadsheetDrawing">
      <xdr:col>15</xdr:col>
      <xdr:colOff>7620</xdr:colOff>
      <xdr:row>70</xdr:row>
      <xdr:rowOff>205105</xdr:rowOff>
    </xdr:to>
    <xdr:cxnSp macro="">
      <xdr:nvCxnSpPr>
        <xdr:cNvPr id="189" name="直線コネクタ 188"/>
        <xdr:cNvCxnSpPr/>
      </xdr:nvCxnSpPr>
      <xdr:spPr>
        <a:xfrm>
          <a:off x="2541270" y="16177895"/>
          <a:ext cx="0" cy="329120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8</xdr:col>
      <xdr:colOff>7620</xdr:colOff>
      <xdr:row>59</xdr:row>
      <xdr:rowOff>0</xdr:rowOff>
    </xdr:from>
    <xdr:to xmlns:xdr="http://schemas.openxmlformats.org/drawingml/2006/spreadsheetDrawing">
      <xdr:col>8</xdr:col>
      <xdr:colOff>7620</xdr:colOff>
      <xdr:row>72</xdr:row>
      <xdr:rowOff>217805</xdr:rowOff>
    </xdr:to>
    <xdr:cxnSp macro="">
      <xdr:nvCxnSpPr>
        <xdr:cNvPr id="190" name="直線コネクタ 189"/>
        <xdr:cNvCxnSpPr/>
      </xdr:nvCxnSpPr>
      <xdr:spPr>
        <a:xfrm>
          <a:off x="1636395" y="16177895"/>
          <a:ext cx="0" cy="36372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24</xdr:col>
      <xdr:colOff>7620</xdr:colOff>
      <xdr:row>58</xdr:row>
      <xdr:rowOff>314960</xdr:rowOff>
    </xdr:from>
    <xdr:to xmlns:xdr="http://schemas.openxmlformats.org/drawingml/2006/spreadsheetDrawing">
      <xdr:col>24</xdr:col>
      <xdr:colOff>7620</xdr:colOff>
      <xdr:row>67</xdr:row>
      <xdr:rowOff>2540</xdr:rowOff>
    </xdr:to>
    <xdr:cxnSp macro="">
      <xdr:nvCxnSpPr>
        <xdr:cNvPr id="191" name="直線コネクタ 190"/>
        <xdr:cNvCxnSpPr/>
      </xdr:nvCxnSpPr>
      <xdr:spPr>
        <a:xfrm>
          <a:off x="4341495" y="16169005"/>
          <a:ext cx="0" cy="232600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35</xdr:col>
      <xdr:colOff>7620</xdr:colOff>
      <xdr:row>59</xdr:row>
      <xdr:rowOff>0</xdr:rowOff>
    </xdr:from>
    <xdr:to xmlns:xdr="http://schemas.openxmlformats.org/drawingml/2006/spreadsheetDrawing">
      <xdr:col>35</xdr:col>
      <xdr:colOff>7620</xdr:colOff>
      <xdr:row>67</xdr:row>
      <xdr:rowOff>10160</xdr:rowOff>
    </xdr:to>
    <xdr:cxnSp macro="">
      <xdr:nvCxnSpPr>
        <xdr:cNvPr id="193" name="直線コネクタ 192"/>
        <xdr:cNvCxnSpPr/>
      </xdr:nvCxnSpPr>
      <xdr:spPr>
        <a:xfrm>
          <a:off x="5922645" y="16177895"/>
          <a:ext cx="0" cy="232473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28</xdr:col>
      <xdr:colOff>7620</xdr:colOff>
      <xdr:row>59</xdr:row>
      <xdr:rowOff>0</xdr:rowOff>
    </xdr:from>
    <xdr:to xmlns:xdr="http://schemas.openxmlformats.org/drawingml/2006/spreadsheetDrawing">
      <xdr:col>28</xdr:col>
      <xdr:colOff>7620</xdr:colOff>
      <xdr:row>68</xdr:row>
      <xdr:rowOff>2540</xdr:rowOff>
    </xdr:to>
    <xdr:cxnSp macro="">
      <xdr:nvCxnSpPr>
        <xdr:cNvPr id="194" name="直線コネクタ 193"/>
        <xdr:cNvCxnSpPr/>
      </xdr:nvCxnSpPr>
      <xdr:spPr>
        <a:xfrm>
          <a:off x="5017770" y="16177895"/>
          <a:ext cx="0" cy="26504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34</xdr:col>
      <xdr:colOff>7620</xdr:colOff>
      <xdr:row>68</xdr:row>
      <xdr:rowOff>333375</xdr:rowOff>
    </xdr:from>
    <xdr:to xmlns:xdr="http://schemas.openxmlformats.org/drawingml/2006/spreadsheetDrawing">
      <xdr:col>34</xdr:col>
      <xdr:colOff>7620</xdr:colOff>
      <xdr:row>72</xdr:row>
      <xdr:rowOff>215900</xdr:rowOff>
    </xdr:to>
    <xdr:cxnSp macro="">
      <xdr:nvCxnSpPr>
        <xdr:cNvPr id="195" name="直線コネクタ 194"/>
        <xdr:cNvCxnSpPr/>
      </xdr:nvCxnSpPr>
      <xdr:spPr>
        <a:xfrm>
          <a:off x="5875020" y="19159220"/>
          <a:ext cx="0" cy="65405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5</xdr:col>
      <xdr:colOff>7620</xdr:colOff>
      <xdr:row>22</xdr:row>
      <xdr:rowOff>0</xdr:rowOff>
    </xdr:from>
    <xdr:to xmlns:xdr="http://schemas.openxmlformats.org/drawingml/2006/spreadsheetDrawing">
      <xdr:col>5</xdr:col>
      <xdr:colOff>7620</xdr:colOff>
      <xdr:row>38</xdr:row>
      <xdr:rowOff>300990</xdr:rowOff>
    </xdr:to>
    <xdr:cxnSp macro="">
      <xdr:nvCxnSpPr>
        <xdr:cNvPr id="181" name="直線コネクタ 180"/>
        <xdr:cNvCxnSpPr/>
      </xdr:nvCxnSpPr>
      <xdr:spPr>
        <a:xfrm>
          <a:off x="969645" y="4816475"/>
          <a:ext cx="0" cy="52920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15</xdr:col>
      <xdr:colOff>7620</xdr:colOff>
      <xdr:row>22</xdr:row>
      <xdr:rowOff>0</xdr:rowOff>
    </xdr:from>
    <xdr:to xmlns:xdr="http://schemas.openxmlformats.org/drawingml/2006/spreadsheetDrawing">
      <xdr:col>15</xdr:col>
      <xdr:colOff>7620</xdr:colOff>
      <xdr:row>38</xdr:row>
      <xdr:rowOff>300990</xdr:rowOff>
    </xdr:to>
    <xdr:cxnSp macro="">
      <xdr:nvCxnSpPr>
        <xdr:cNvPr id="192" name="直線コネクタ 191"/>
        <xdr:cNvCxnSpPr/>
      </xdr:nvCxnSpPr>
      <xdr:spPr>
        <a:xfrm>
          <a:off x="2541270" y="4816475"/>
          <a:ext cx="0" cy="52920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24</xdr:col>
      <xdr:colOff>7620</xdr:colOff>
      <xdr:row>22</xdr:row>
      <xdr:rowOff>0</xdr:rowOff>
    </xdr:from>
    <xdr:to xmlns:xdr="http://schemas.openxmlformats.org/drawingml/2006/spreadsheetDrawing">
      <xdr:col>24</xdr:col>
      <xdr:colOff>7620</xdr:colOff>
      <xdr:row>38</xdr:row>
      <xdr:rowOff>300990</xdr:rowOff>
    </xdr:to>
    <xdr:cxnSp macro="">
      <xdr:nvCxnSpPr>
        <xdr:cNvPr id="196" name="直線コネクタ 195"/>
        <xdr:cNvCxnSpPr/>
      </xdr:nvCxnSpPr>
      <xdr:spPr>
        <a:xfrm>
          <a:off x="4341495" y="4816475"/>
          <a:ext cx="0" cy="52920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35</xdr:col>
      <xdr:colOff>7620</xdr:colOff>
      <xdr:row>22</xdr:row>
      <xdr:rowOff>0</xdr:rowOff>
    </xdr:from>
    <xdr:to xmlns:xdr="http://schemas.openxmlformats.org/drawingml/2006/spreadsheetDrawing">
      <xdr:col>35</xdr:col>
      <xdr:colOff>7620</xdr:colOff>
      <xdr:row>38</xdr:row>
      <xdr:rowOff>300990</xdr:rowOff>
    </xdr:to>
    <xdr:cxnSp macro="">
      <xdr:nvCxnSpPr>
        <xdr:cNvPr id="197" name="直線コネクタ 196"/>
        <xdr:cNvCxnSpPr/>
      </xdr:nvCxnSpPr>
      <xdr:spPr>
        <a:xfrm>
          <a:off x="5922645" y="4816475"/>
          <a:ext cx="0" cy="529209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8</xdr:col>
      <xdr:colOff>7620</xdr:colOff>
      <xdr:row>22</xdr:row>
      <xdr:rowOff>0</xdr:rowOff>
    </xdr:from>
    <xdr:to xmlns:xdr="http://schemas.openxmlformats.org/drawingml/2006/spreadsheetDrawing">
      <xdr:col>8</xdr:col>
      <xdr:colOff>7620</xdr:colOff>
      <xdr:row>39</xdr:row>
      <xdr:rowOff>310515</xdr:rowOff>
    </xdr:to>
    <xdr:cxnSp macro="">
      <xdr:nvCxnSpPr>
        <xdr:cNvPr id="198" name="直線コネクタ 197"/>
        <xdr:cNvCxnSpPr/>
      </xdr:nvCxnSpPr>
      <xdr:spPr>
        <a:xfrm>
          <a:off x="1636395" y="4816475"/>
          <a:ext cx="0" cy="56184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28</xdr:col>
      <xdr:colOff>7620</xdr:colOff>
      <xdr:row>22</xdr:row>
      <xdr:rowOff>0</xdr:rowOff>
    </xdr:from>
    <xdr:to xmlns:xdr="http://schemas.openxmlformats.org/drawingml/2006/spreadsheetDrawing">
      <xdr:col>28</xdr:col>
      <xdr:colOff>7620</xdr:colOff>
      <xdr:row>39</xdr:row>
      <xdr:rowOff>310515</xdr:rowOff>
    </xdr:to>
    <xdr:cxnSp macro="">
      <xdr:nvCxnSpPr>
        <xdr:cNvPr id="199" name="直線コネクタ 198"/>
        <xdr:cNvCxnSpPr/>
      </xdr:nvCxnSpPr>
      <xdr:spPr>
        <a:xfrm>
          <a:off x="5017770" y="4816475"/>
          <a:ext cx="0" cy="561848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8</xdr:col>
      <xdr:colOff>7620</xdr:colOff>
      <xdr:row>1</xdr:row>
      <xdr:rowOff>7620</xdr:rowOff>
    </xdr:from>
    <xdr:to xmlns:xdr="http://schemas.openxmlformats.org/drawingml/2006/spreadsheetDrawing">
      <xdr:col>8</xdr:col>
      <xdr:colOff>7620</xdr:colOff>
      <xdr:row>8</xdr:row>
      <xdr:rowOff>0</xdr:rowOff>
    </xdr:to>
    <xdr:cxnSp macro="">
      <xdr:nvCxnSpPr>
        <xdr:cNvPr id="200" name="直線コネクタ 199"/>
        <xdr:cNvCxnSpPr/>
      </xdr:nvCxnSpPr>
      <xdr:spPr>
        <a:xfrm>
          <a:off x="1636395" y="388620"/>
          <a:ext cx="0" cy="220789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17</xdr:col>
      <xdr:colOff>7620</xdr:colOff>
      <xdr:row>1</xdr:row>
      <xdr:rowOff>7620</xdr:rowOff>
    </xdr:from>
    <xdr:to xmlns:xdr="http://schemas.openxmlformats.org/drawingml/2006/spreadsheetDrawing">
      <xdr:col>17</xdr:col>
      <xdr:colOff>7620</xdr:colOff>
      <xdr:row>8</xdr:row>
      <xdr:rowOff>0</xdr:rowOff>
    </xdr:to>
    <xdr:cxnSp macro="">
      <xdr:nvCxnSpPr>
        <xdr:cNvPr id="202" name="直線コネクタ 201"/>
        <xdr:cNvCxnSpPr/>
      </xdr:nvCxnSpPr>
      <xdr:spPr>
        <a:xfrm>
          <a:off x="2922270" y="388620"/>
          <a:ext cx="0" cy="220789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23</xdr:col>
      <xdr:colOff>7620</xdr:colOff>
      <xdr:row>1</xdr:row>
      <xdr:rowOff>7620</xdr:rowOff>
    </xdr:from>
    <xdr:to xmlns:xdr="http://schemas.openxmlformats.org/drawingml/2006/spreadsheetDrawing">
      <xdr:col>23</xdr:col>
      <xdr:colOff>7620</xdr:colOff>
      <xdr:row>8</xdr:row>
      <xdr:rowOff>0</xdr:rowOff>
    </xdr:to>
    <xdr:cxnSp macro="">
      <xdr:nvCxnSpPr>
        <xdr:cNvPr id="203" name="直線コネクタ 202"/>
        <xdr:cNvCxnSpPr/>
      </xdr:nvCxnSpPr>
      <xdr:spPr>
        <a:xfrm>
          <a:off x="4198620" y="388620"/>
          <a:ext cx="0" cy="220789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31</xdr:col>
      <xdr:colOff>7620</xdr:colOff>
      <xdr:row>1</xdr:row>
      <xdr:rowOff>7620</xdr:rowOff>
    </xdr:from>
    <xdr:to xmlns:xdr="http://schemas.openxmlformats.org/drawingml/2006/spreadsheetDrawing">
      <xdr:col>31</xdr:col>
      <xdr:colOff>7620</xdr:colOff>
      <xdr:row>8</xdr:row>
      <xdr:rowOff>0</xdr:rowOff>
    </xdr:to>
    <xdr:cxnSp macro="">
      <xdr:nvCxnSpPr>
        <xdr:cNvPr id="205" name="直線コネクタ 204"/>
        <xdr:cNvCxnSpPr/>
      </xdr:nvCxnSpPr>
      <xdr:spPr>
        <a:xfrm>
          <a:off x="5494020" y="388620"/>
          <a:ext cx="0" cy="220789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8</xdr:col>
      <xdr:colOff>8255</xdr:colOff>
      <xdr:row>80</xdr:row>
      <xdr:rowOff>7620</xdr:rowOff>
    </xdr:from>
    <xdr:to xmlns:xdr="http://schemas.openxmlformats.org/drawingml/2006/spreadsheetDrawing">
      <xdr:col>8</xdr:col>
      <xdr:colOff>8255</xdr:colOff>
      <xdr:row>91</xdr:row>
      <xdr:rowOff>2540</xdr:rowOff>
    </xdr:to>
    <xdr:cxnSp macro="">
      <xdr:nvCxnSpPr>
        <xdr:cNvPr id="188" name="直線コネクタ 187"/>
        <xdr:cNvCxnSpPr/>
      </xdr:nvCxnSpPr>
      <xdr:spPr>
        <a:xfrm>
          <a:off x="1637030" y="22071965"/>
          <a:ext cx="0" cy="332867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13</xdr:col>
      <xdr:colOff>8255</xdr:colOff>
      <xdr:row>80</xdr:row>
      <xdr:rowOff>7620</xdr:rowOff>
    </xdr:from>
    <xdr:to xmlns:xdr="http://schemas.openxmlformats.org/drawingml/2006/spreadsheetDrawing">
      <xdr:col>13</xdr:col>
      <xdr:colOff>8255</xdr:colOff>
      <xdr:row>92</xdr:row>
      <xdr:rowOff>0</xdr:rowOff>
    </xdr:to>
    <xdr:cxnSp macro="">
      <xdr:nvCxnSpPr>
        <xdr:cNvPr id="201" name="直線コネクタ 200"/>
        <xdr:cNvCxnSpPr/>
      </xdr:nvCxnSpPr>
      <xdr:spPr>
        <a:xfrm>
          <a:off x="2303780" y="22071965"/>
          <a:ext cx="0" cy="365950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xdr:from xmlns:xdr="http://schemas.openxmlformats.org/drawingml/2006/spreadsheetDrawing">
      <xdr:col>10</xdr:col>
      <xdr:colOff>38100</xdr:colOff>
      <xdr:row>199</xdr:row>
      <xdr:rowOff>86360</xdr:rowOff>
    </xdr:from>
    <xdr:to xmlns:xdr="http://schemas.openxmlformats.org/drawingml/2006/spreadsheetDrawing">
      <xdr:col>10</xdr:col>
      <xdr:colOff>217805</xdr:colOff>
      <xdr:row>199</xdr:row>
      <xdr:rowOff>265430</xdr:rowOff>
    </xdr:to>
    <xdr:sp macro="" textlink="">
      <xdr:nvSpPr>
        <xdr:cNvPr id="2" name="楕円 1"/>
        <xdr:cNvSpPr/>
      </xdr:nvSpPr>
      <xdr:spPr>
        <a:xfrm>
          <a:off x="1857375" y="57481470"/>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214</xdr:row>
      <xdr:rowOff>86360</xdr:rowOff>
    </xdr:from>
    <xdr:to xmlns:xdr="http://schemas.openxmlformats.org/drawingml/2006/spreadsheetDrawing">
      <xdr:col>10</xdr:col>
      <xdr:colOff>208280</xdr:colOff>
      <xdr:row>214</xdr:row>
      <xdr:rowOff>265430</xdr:rowOff>
    </xdr:to>
    <xdr:sp macro="" textlink="">
      <xdr:nvSpPr>
        <xdr:cNvPr id="204" name="楕円 203"/>
        <xdr:cNvSpPr/>
      </xdr:nvSpPr>
      <xdr:spPr>
        <a:xfrm>
          <a:off x="1847850" y="61958220"/>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236</xdr:row>
      <xdr:rowOff>86360</xdr:rowOff>
    </xdr:from>
    <xdr:to xmlns:xdr="http://schemas.openxmlformats.org/drawingml/2006/spreadsheetDrawing">
      <xdr:col>10</xdr:col>
      <xdr:colOff>208280</xdr:colOff>
      <xdr:row>236</xdr:row>
      <xdr:rowOff>265430</xdr:rowOff>
    </xdr:to>
    <xdr:sp macro="" textlink="">
      <xdr:nvSpPr>
        <xdr:cNvPr id="206" name="楕円 205"/>
        <xdr:cNvSpPr/>
      </xdr:nvSpPr>
      <xdr:spPr>
        <a:xfrm>
          <a:off x="1847850" y="68206620"/>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38100</xdr:colOff>
      <xdr:row>247</xdr:row>
      <xdr:rowOff>75565</xdr:rowOff>
    </xdr:from>
    <xdr:to xmlns:xdr="http://schemas.openxmlformats.org/drawingml/2006/spreadsheetDrawing">
      <xdr:col>10</xdr:col>
      <xdr:colOff>217805</xdr:colOff>
      <xdr:row>247</xdr:row>
      <xdr:rowOff>256540</xdr:rowOff>
    </xdr:to>
    <xdr:sp macro="" textlink="">
      <xdr:nvSpPr>
        <xdr:cNvPr id="207" name="楕円 206"/>
        <xdr:cNvSpPr/>
      </xdr:nvSpPr>
      <xdr:spPr>
        <a:xfrm>
          <a:off x="1857375" y="7133907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260</xdr:row>
      <xdr:rowOff>86360</xdr:rowOff>
    </xdr:from>
    <xdr:to xmlns:xdr="http://schemas.openxmlformats.org/drawingml/2006/spreadsheetDrawing">
      <xdr:col>10</xdr:col>
      <xdr:colOff>208280</xdr:colOff>
      <xdr:row>260</xdr:row>
      <xdr:rowOff>265430</xdr:rowOff>
    </xdr:to>
    <xdr:sp macro="" textlink="">
      <xdr:nvSpPr>
        <xdr:cNvPr id="208" name="楕円 207"/>
        <xdr:cNvSpPr/>
      </xdr:nvSpPr>
      <xdr:spPr>
        <a:xfrm>
          <a:off x="1847850" y="75350370"/>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273</xdr:row>
      <xdr:rowOff>75565</xdr:rowOff>
    </xdr:from>
    <xdr:to xmlns:xdr="http://schemas.openxmlformats.org/drawingml/2006/spreadsheetDrawing">
      <xdr:col>10</xdr:col>
      <xdr:colOff>208280</xdr:colOff>
      <xdr:row>273</xdr:row>
      <xdr:rowOff>256540</xdr:rowOff>
    </xdr:to>
    <xdr:sp macro="" textlink="">
      <xdr:nvSpPr>
        <xdr:cNvPr id="209" name="楕円 208"/>
        <xdr:cNvSpPr/>
      </xdr:nvSpPr>
      <xdr:spPr>
        <a:xfrm>
          <a:off x="1847850" y="7914957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284</xdr:row>
      <xdr:rowOff>75565</xdr:rowOff>
    </xdr:from>
    <xdr:to xmlns:xdr="http://schemas.openxmlformats.org/drawingml/2006/spreadsheetDrawing">
      <xdr:col>10</xdr:col>
      <xdr:colOff>208280</xdr:colOff>
      <xdr:row>284</xdr:row>
      <xdr:rowOff>256540</xdr:rowOff>
    </xdr:to>
    <xdr:sp macro="" textlink="">
      <xdr:nvSpPr>
        <xdr:cNvPr id="210" name="楕円 209"/>
        <xdr:cNvSpPr/>
      </xdr:nvSpPr>
      <xdr:spPr>
        <a:xfrm>
          <a:off x="1847850" y="8229282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32</xdr:col>
      <xdr:colOff>9525</xdr:colOff>
      <xdr:row>337</xdr:row>
      <xdr:rowOff>85725</xdr:rowOff>
    </xdr:from>
    <xdr:to xmlns:xdr="http://schemas.openxmlformats.org/drawingml/2006/spreadsheetDrawing">
      <xdr:col>32</xdr:col>
      <xdr:colOff>189230</xdr:colOff>
      <xdr:row>338</xdr:row>
      <xdr:rowOff>151130</xdr:rowOff>
    </xdr:to>
    <xdr:sp macro="" textlink="">
      <xdr:nvSpPr>
        <xdr:cNvPr id="211" name="楕円 210"/>
        <xdr:cNvSpPr/>
      </xdr:nvSpPr>
      <xdr:spPr>
        <a:xfrm>
          <a:off x="5591175" y="93066235"/>
          <a:ext cx="179705" cy="17970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350</xdr:row>
      <xdr:rowOff>86360</xdr:rowOff>
    </xdr:from>
    <xdr:to xmlns:xdr="http://schemas.openxmlformats.org/drawingml/2006/spreadsheetDrawing">
      <xdr:col>10</xdr:col>
      <xdr:colOff>208280</xdr:colOff>
      <xdr:row>350</xdr:row>
      <xdr:rowOff>265430</xdr:rowOff>
    </xdr:to>
    <xdr:sp macro="" textlink="">
      <xdr:nvSpPr>
        <xdr:cNvPr id="212" name="楕円 211"/>
        <xdr:cNvSpPr/>
      </xdr:nvSpPr>
      <xdr:spPr>
        <a:xfrm>
          <a:off x="1847850" y="96733995"/>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360</xdr:row>
      <xdr:rowOff>75565</xdr:rowOff>
    </xdr:from>
    <xdr:to xmlns:xdr="http://schemas.openxmlformats.org/drawingml/2006/spreadsheetDrawing">
      <xdr:col>10</xdr:col>
      <xdr:colOff>208280</xdr:colOff>
      <xdr:row>360</xdr:row>
      <xdr:rowOff>256540</xdr:rowOff>
    </xdr:to>
    <xdr:sp macro="" textlink="">
      <xdr:nvSpPr>
        <xdr:cNvPr id="213" name="楕円 212"/>
        <xdr:cNvSpPr/>
      </xdr:nvSpPr>
      <xdr:spPr>
        <a:xfrm>
          <a:off x="1847850" y="9953307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375</xdr:row>
      <xdr:rowOff>75565</xdr:rowOff>
    </xdr:from>
    <xdr:to xmlns:xdr="http://schemas.openxmlformats.org/drawingml/2006/spreadsheetDrawing">
      <xdr:col>10</xdr:col>
      <xdr:colOff>208280</xdr:colOff>
      <xdr:row>375</xdr:row>
      <xdr:rowOff>256540</xdr:rowOff>
    </xdr:to>
    <xdr:sp macro="" textlink="">
      <xdr:nvSpPr>
        <xdr:cNvPr id="214" name="楕円 213"/>
        <xdr:cNvSpPr/>
      </xdr:nvSpPr>
      <xdr:spPr>
        <a:xfrm>
          <a:off x="1847850" y="10400982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28575</xdr:colOff>
      <xdr:row>385</xdr:row>
      <xdr:rowOff>86360</xdr:rowOff>
    </xdr:from>
    <xdr:to xmlns:xdr="http://schemas.openxmlformats.org/drawingml/2006/spreadsheetDrawing">
      <xdr:col>10</xdr:col>
      <xdr:colOff>208280</xdr:colOff>
      <xdr:row>385</xdr:row>
      <xdr:rowOff>265430</xdr:rowOff>
    </xdr:to>
    <xdr:sp macro="" textlink="">
      <xdr:nvSpPr>
        <xdr:cNvPr id="215" name="楕円 214"/>
        <xdr:cNvSpPr/>
      </xdr:nvSpPr>
      <xdr:spPr>
        <a:xfrm>
          <a:off x="1847850" y="106973370"/>
          <a:ext cx="179705" cy="179070"/>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10</xdr:col>
      <xdr:colOff>38100</xdr:colOff>
      <xdr:row>410</xdr:row>
      <xdr:rowOff>75565</xdr:rowOff>
    </xdr:from>
    <xdr:to xmlns:xdr="http://schemas.openxmlformats.org/drawingml/2006/spreadsheetDrawing">
      <xdr:col>10</xdr:col>
      <xdr:colOff>217805</xdr:colOff>
      <xdr:row>410</xdr:row>
      <xdr:rowOff>256540</xdr:rowOff>
    </xdr:to>
    <xdr:sp macro="" textlink="">
      <xdr:nvSpPr>
        <xdr:cNvPr id="216" name="楕円 215"/>
        <xdr:cNvSpPr/>
      </xdr:nvSpPr>
      <xdr:spPr>
        <a:xfrm>
          <a:off x="1857375" y="114773075"/>
          <a:ext cx="179705" cy="180975"/>
        </a:xfrm>
        <a:prstGeom prst="ellipse">
          <a:avLst/>
        </a:prstGeom>
        <a:no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224790</xdr:colOff>
      <xdr:row>106</xdr:row>
      <xdr:rowOff>149860</xdr:rowOff>
    </xdr:from>
    <xdr:to xmlns:xdr="http://schemas.openxmlformats.org/drawingml/2006/spreadsheetDrawing">
      <xdr:col>34</xdr:col>
      <xdr:colOff>0</xdr:colOff>
      <xdr:row>108</xdr:row>
      <xdr:rowOff>57785</xdr:rowOff>
    </xdr:to>
    <xdr:sp macro="" textlink="">
      <xdr:nvSpPr>
        <xdr:cNvPr id="2" name="テキスト ボックス 1"/>
        <xdr:cNvSpPr txBox="1"/>
      </xdr:nvSpPr>
      <xdr:spPr>
        <a:xfrm>
          <a:off x="415290" y="21257260"/>
          <a:ext cx="6614160" cy="288925"/>
        </a:xfrm>
        <a:prstGeom prst="rect">
          <a:avLst/>
        </a:prstGeom>
        <a:solidFill>
          <a:schemeClr val="lt1"/>
        </a:solidFill>
        <a:ln w="19050" cmpd="sng">
          <a:solidFill>
            <a:srgbClr val="C0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ctr"/>
        <a:lstStyle/>
        <a:p>
          <a:pPr algn="ctr"/>
          <a:r>
            <a:rPr kumimoji="1" lang="ja-JP" altLang="en-US" sz="1000" b="1">
              <a:latin typeface="ＭＳ ゴシック"/>
              <a:ea typeface="ＭＳ ゴシック"/>
            </a:rPr>
            <a:t>取得価額 </a:t>
          </a:r>
          <a:r>
            <a:rPr kumimoji="1" lang="en-US" altLang="ja-JP" sz="1000" b="1">
              <a:latin typeface="ＭＳ ゴシック"/>
              <a:ea typeface="ＭＳ ゴシック"/>
            </a:rPr>
            <a:t>×</a:t>
          </a:r>
          <a:r>
            <a:rPr kumimoji="1" lang="ja-JP" altLang="en-US" sz="1000" b="1">
              <a:latin typeface="ＭＳ ゴシック"/>
              <a:ea typeface="ＭＳ ゴシック"/>
            </a:rPr>
            <a:t> </a:t>
          </a:r>
          <a:r>
            <a:rPr kumimoji="1" lang="en-US" altLang="ja-JP" sz="1000" b="1">
              <a:latin typeface="ＭＳ ゴシック"/>
              <a:ea typeface="ＭＳ ゴシック"/>
            </a:rPr>
            <a:t>90</a:t>
          </a:r>
          <a:r>
            <a:rPr kumimoji="1" lang="ja-JP" altLang="en-US" sz="1000" b="1">
              <a:latin typeface="ＭＳ ゴシック"/>
              <a:ea typeface="ＭＳ ゴシック"/>
            </a:rPr>
            <a:t>％</a:t>
          </a:r>
          <a:r>
            <a:rPr kumimoji="1" lang="ja-JP" altLang="en-US" sz="700" b="1">
              <a:latin typeface="ＭＳ ゴシック"/>
              <a:ea typeface="ＭＳ ゴシック"/>
            </a:rPr>
            <a:t>（残存割合）</a:t>
          </a:r>
          <a:r>
            <a:rPr kumimoji="1" lang="en-US" altLang="ja-JP" sz="1000" b="1">
              <a:latin typeface="ＭＳ ゴシック"/>
              <a:ea typeface="ＭＳ ゴシック"/>
            </a:rPr>
            <a:t>×</a:t>
          </a:r>
          <a:r>
            <a:rPr kumimoji="1" lang="ja-JP" altLang="en-US" sz="1000" b="1">
              <a:latin typeface="ＭＳ ゴシック"/>
              <a:ea typeface="ＭＳ ゴシック"/>
            </a:rPr>
            <a:t> 償却率 </a:t>
          </a:r>
          <a:r>
            <a:rPr kumimoji="1" lang="en-US" altLang="ja-JP" sz="1000" b="1">
              <a:latin typeface="ＭＳ ゴシック"/>
              <a:ea typeface="ＭＳ ゴシック"/>
            </a:rPr>
            <a:t>×</a:t>
          </a:r>
          <a:r>
            <a:rPr kumimoji="1" lang="ja-JP" altLang="en-US" sz="1000" b="1">
              <a:latin typeface="ＭＳ ゴシック"/>
              <a:ea typeface="ＭＳ ゴシック"/>
            </a:rPr>
            <a:t> 所有月数 </a:t>
          </a:r>
          <a:r>
            <a:rPr kumimoji="1" lang="en-US" altLang="ja-JP" sz="1000" b="1">
              <a:latin typeface="ＭＳ ゴシック"/>
              <a:ea typeface="ＭＳ ゴシック"/>
            </a:rPr>
            <a:t>÷</a:t>
          </a:r>
          <a:r>
            <a:rPr kumimoji="1" lang="ja-JP" altLang="en-US" sz="1000" b="1">
              <a:latin typeface="ＭＳ ゴシック"/>
              <a:ea typeface="ＭＳ ゴシック"/>
            </a:rPr>
            <a:t> </a:t>
          </a:r>
          <a:r>
            <a:rPr kumimoji="1" lang="en-US" altLang="ja-JP" sz="1000" b="1">
              <a:latin typeface="ＭＳ ゴシック"/>
              <a:ea typeface="ＭＳ ゴシック"/>
            </a:rPr>
            <a:t>12</a:t>
          </a:r>
          <a:r>
            <a:rPr kumimoji="1" lang="ja-JP" altLang="en-US" sz="1000" b="1">
              <a:latin typeface="ＭＳ ゴシック"/>
              <a:ea typeface="ＭＳ ゴシック"/>
            </a:rPr>
            <a:t>ヵ月 </a:t>
          </a:r>
          <a:r>
            <a:rPr kumimoji="1" lang="en-US" altLang="ja-JP" sz="1000" b="1">
              <a:latin typeface="ＭＳ ゴシック"/>
              <a:ea typeface="ＭＳ ゴシック"/>
            </a:rPr>
            <a:t>×</a:t>
          </a:r>
          <a:r>
            <a:rPr kumimoji="1" lang="ja-JP" altLang="en-US" sz="1000" b="1">
              <a:latin typeface="ＭＳ ゴシック"/>
              <a:ea typeface="ＭＳ ゴシック"/>
            </a:rPr>
            <a:t> 農業専用割合 ＝ その年の減価償却費</a:t>
          </a:r>
        </a:p>
      </xdr:txBody>
    </xdr:sp>
    <xdr:clientData/>
  </xdr:twoCellAnchor>
  <xdr:twoCellAnchor editAs="oneCell">
    <xdr:from xmlns:xdr="http://schemas.openxmlformats.org/drawingml/2006/spreadsheetDrawing">
      <xdr:col>1</xdr:col>
      <xdr:colOff>142875</xdr:colOff>
      <xdr:row>105</xdr:row>
      <xdr:rowOff>132080</xdr:rowOff>
    </xdr:from>
    <xdr:to xmlns:xdr="http://schemas.openxmlformats.org/drawingml/2006/spreadsheetDrawing">
      <xdr:col>3</xdr:col>
      <xdr:colOff>260985</xdr:colOff>
      <xdr:row>106</xdr:row>
      <xdr:rowOff>152400</xdr:rowOff>
    </xdr:to>
    <xdr:sp macro="" textlink="">
      <xdr:nvSpPr>
        <xdr:cNvPr id="3" name="テキスト ボックス 2"/>
        <xdr:cNvSpPr txBox="1"/>
      </xdr:nvSpPr>
      <xdr:spPr>
        <a:xfrm>
          <a:off x="333375" y="21048980"/>
          <a:ext cx="641985" cy="210820"/>
        </a:xfrm>
        <a:prstGeom prst="rect">
          <a:avLst/>
        </a:prstGeom>
        <a:solidFill>
          <a:schemeClr val="lt1"/>
        </a:solidFill>
        <a:ln w="1587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lIns="0" tIns="0" rIns="0" bIns="0" rtlCol="0" anchor="ctr"/>
        <a:lstStyle/>
        <a:p>
          <a:pPr algn="ctr"/>
          <a:r>
            <a:rPr kumimoji="1" lang="ja-JP" altLang="en-US" sz="1100" b="1">
              <a:latin typeface="ＭＳ ゴシック"/>
              <a:ea typeface="ＭＳ ゴシック"/>
            </a:rPr>
            <a:t>計算式</a:t>
          </a:r>
          <a:endParaRPr kumimoji="1" lang="en-US" altLang="ja-JP" sz="1100" b="1">
            <a:latin typeface="ＭＳ ゴシック"/>
            <a:ea typeface="ＭＳ ゴシック"/>
          </a:endParaRPr>
        </a:p>
      </xdr:txBody>
    </xdr:sp>
    <xdr:clientData/>
  </xdr:twoCellAnchor>
  <xdr:twoCellAnchor editAs="oneCell">
    <xdr:from xmlns:xdr="http://schemas.openxmlformats.org/drawingml/2006/spreadsheetDrawing">
      <xdr:col>1</xdr:col>
      <xdr:colOff>224790</xdr:colOff>
      <xdr:row>139</xdr:row>
      <xdr:rowOff>149860</xdr:rowOff>
    </xdr:from>
    <xdr:to xmlns:xdr="http://schemas.openxmlformats.org/drawingml/2006/spreadsheetDrawing">
      <xdr:col>30</xdr:col>
      <xdr:colOff>180340</xdr:colOff>
      <xdr:row>141</xdr:row>
      <xdr:rowOff>57785</xdr:rowOff>
    </xdr:to>
    <xdr:sp macro="" textlink="">
      <xdr:nvSpPr>
        <xdr:cNvPr id="4" name="テキスト ボックス 3"/>
        <xdr:cNvSpPr txBox="1"/>
      </xdr:nvSpPr>
      <xdr:spPr>
        <a:xfrm>
          <a:off x="415290" y="27943810"/>
          <a:ext cx="5594350" cy="288925"/>
        </a:xfrm>
        <a:prstGeom prst="rect">
          <a:avLst/>
        </a:prstGeom>
        <a:solidFill>
          <a:schemeClr val="lt1"/>
        </a:solidFill>
        <a:ln w="19050" cmpd="sng">
          <a:solidFill>
            <a:srgbClr val="C0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ctr"/>
        <a:lstStyle/>
        <a:p>
          <a:pPr algn="ctr"/>
          <a:r>
            <a:rPr kumimoji="1" lang="ja-JP" altLang="en-US" sz="1000" b="1">
              <a:latin typeface="ＭＳ ゴシック"/>
              <a:ea typeface="ＭＳ ゴシック"/>
            </a:rPr>
            <a:t>取得価額 </a:t>
          </a:r>
          <a:r>
            <a:rPr kumimoji="1" lang="en-US" altLang="ja-JP" sz="1000" b="1">
              <a:latin typeface="ＭＳ ゴシック"/>
              <a:ea typeface="ＭＳ ゴシック"/>
            </a:rPr>
            <a:t>×</a:t>
          </a:r>
          <a:r>
            <a:rPr kumimoji="1" lang="ja-JP" altLang="en-US" sz="1000" b="1">
              <a:latin typeface="ＭＳ ゴシック"/>
              <a:ea typeface="ＭＳ ゴシック"/>
            </a:rPr>
            <a:t> 償却率 </a:t>
          </a:r>
          <a:r>
            <a:rPr kumimoji="1" lang="en-US" altLang="ja-JP" sz="1000" b="1">
              <a:latin typeface="ＭＳ ゴシック"/>
              <a:ea typeface="ＭＳ ゴシック"/>
            </a:rPr>
            <a:t>×</a:t>
          </a:r>
          <a:r>
            <a:rPr kumimoji="1" lang="ja-JP" altLang="en-US" sz="1000" b="1">
              <a:latin typeface="ＭＳ ゴシック"/>
              <a:ea typeface="ＭＳ ゴシック"/>
            </a:rPr>
            <a:t> 所有月数 </a:t>
          </a:r>
          <a:r>
            <a:rPr kumimoji="1" lang="en-US" altLang="ja-JP" sz="1000" b="1">
              <a:latin typeface="ＭＳ ゴシック"/>
              <a:ea typeface="ＭＳ ゴシック"/>
            </a:rPr>
            <a:t>÷</a:t>
          </a:r>
          <a:r>
            <a:rPr kumimoji="1" lang="ja-JP" altLang="en-US" sz="1000" b="1">
              <a:latin typeface="ＭＳ ゴシック"/>
              <a:ea typeface="ＭＳ ゴシック"/>
            </a:rPr>
            <a:t> </a:t>
          </a:r>
          <a:r>
            <a:rPr kumimoji="1" lang="en-US" altLang="ja-JP" sz="1000" b="1">
              <a:latin typeface="ＭＳ ゴシック"/>
              <a:ea typeface="ＭＳ ゴシック"/>
            </a:rPr>
            <a:t>12</a:t>
          </a:r>
          <a:r>
            <a:rPr kumimoji="1" lang="ja-JP" altLang="en-US" sz="1000" b="1">
              <a:latin typeface="ＭＳ ゴシック"/>
              <a:ea typeface="ＭＳ ゴシック"/>
            </a:rPr>
            <a:t>ヵ月 </a:t>
          </a:r>
          <a:r>
            <a:rPr kumimoji="1" lang="en-US" altLang="ja-JP" sz="1000" b="1">
              <a:latin typeface="ＭＳ ゴシック"/>
              <a:ea typeface="ＭＳ ゴシック"/>
            </a:rPr>
            <a:t>×</a:t>
          </a:r>
          <a:r>
            <a:rPr kumimoji="1" lang="ja-JP" altLang="en-US" sz="1000" b="1">
              <a:latin typeface="ＭＳ ゴシック"/>
              <a:ea typeface="ＭＳ ゴシック"/>
            </a:rPr>
            <a:t> 農業専用割合 ＝ その年の減価償却費</a:t>
          </a:r>
        </a:p>
      </xdr:txBody>
    </xdr:sp>
    <xdr:clientData/>
  </xdr:twoCellAnchor>
  <xdr:twoCellAnchor editAs="oneCell">
    <xdr:from xmlns:xdr="http://schemas.openxmlformats.org/drawingml/2006/spreadsheetDrawing">
      <xdr:col>1</xdr:col>
      <xdr:colOff>142875</xdr:colOff>
      <xdr:row>138</xdr:row>
      <xdr:rowOff>132080</xdr:rowOff>
    </xdr:from>
    <xdr:to xmlns:xdr="http://schemas.openxmlformats.org/drawingml/2006/spreadsheetDrawing">
      <xdr:col>3</xdr:col>
      <xdr:colOff>260985</xdr:colOff>
      <xdr:row>139</xdr:row>
      <xdr:rowOff>152400</xdr:rowOff>
    </xdr:to>
    <xdr:sp macro="" textlink="">
      <xdr:nvSpPr>
        <xdr:cNvPr id="5" name="テキスト ボックス 4"/>
        <xdr:cNvSpPr txBox="1"/>
      </xdr:nvSpPr>
      <xdr:spPr>
        <a:xfrm>
          <a:off x="333375" y="27735530"/>
          <a:ext cx="641985" cy="210820"/>
        </a:xfrm>
        <a:prstGeom prst="rect">
          <a:avLst/>
        </a:prstGeom>
        <a:solidFill>
          <a:schemeClr val="lt1"/>
        </a:solidFill>
        <a:ln w="1587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lIns="0" tIns="0" rIns="0" bIns="0" rtlCol="0" anchor="ctr"/>
        <a:lstStyle/>
        <a:p>
          <a:pPr algn="ctr"/>
          <a:r>
            <a:rPr kumimoji="1" lang="ja-JP" altLang="en-US" sz="1100" b="1">
              <a:latin typeface="ＭＳ ゴシック"/>
              <a:ea typeface="ＭＳ ゴシック"/>
            </a:rPr>
            <a:t>計算式</a:t>
          </a:r>
          <a:endParaRPr kumimoji="1" lang="en-US" altLang="ja-JP" sz="1100" b="1">
            <a:latin typeface="ＭＳ ゴシック"/>
            <a:ea typeface="ＭＳ ゴシック"/>
          </a:endParaRPr>
        </a:p>
      </xdr:txBody>
    </xdr:sp>
    <xdr:clientData/>
  </xdr:twoCellAnchor>
  <xdr:twoCellAnchor editAs="oneCell">
    <xdr:from xmlns:xdr="http://schemas.openxmlformats.org/drawingml/2006/spreadsheetDrawing">
      <xdr:col>5</xdr:col>
      <xdr:colOff>0</xdr:colOff>
      <xdr:row>17</xdr:row>
      <xdr:rowOff>228600</xdr:rowOff>
    </xdr:from>
    <xdr:to xmlns:xdr="http://schemas.openxmlformats.org/drawingml/2006/spreadsheetDrawing">
      <xdr:col>6</xdr:col>
      <xdr:colOff>0</xdr:colOff>
      <xdr:row>19</xdr:row>
      <xdr:rowOff>35560</xdr:rowOff>
    </xdr:to>
    <xdr:sp macro="" textlink="">
      <xdr:nvSpPr>
        <xdr:cNvPr id="6" name="Text Box 5"/>
        <xdr:cNvSpPr txBox="1">
          <a:spLocks noChangeArrowheads="1"/>
        </xdr:cNvSpPr>
      </xdr:nvSpPr>
      <xdr:spPr>
        <a:xfrm>
          <a:off x="1333500" y="3762375"/>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7</xdr:col>
      <xdr:colOff>12700</xdr:colOff>
      <xdr:row>11</xdr:row>
      <xdr:rowOff>1905</xdr:rowOff>
    </xdr:from>
    <xdr:to xmlns:xdr="http://schemas.openxmlformats.org/drawingml/2006/spreadsheetDrawing">
      <xdr:col>7</xdr:col>
      <xdr:colOff>12700</xdr:colOff>
      <xdr:row>31</xdr:row>
      <xdr:rowOff>13335</xdr:rowOff>
    </xdr:to>
    <xdr:cxnSp macro="">
      <xdr:nvCxnSpPr>
        <xdr:cNvPr id="8" name="直線コネクタ 7"/>
        <xdr:cNvCxnSpPr/>
      </xdr:nvCxnSpPr>
      <xdr:spPr>
        <a:xfrm>
          <a:off x="1489075" y="2202180"/>
          <a:ext cx="0" cy="59931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10</xdr:col>
      <xdr:colOff>139065</xdr:colOff>
      <xdr:row>11</xdr:row>
      <xdr:rowOff>1905</xdr:rowOff>
    </xdr:from>
    <xdr:to xmlns:xdr="http://schemas.openxmlformats.org/drawingml/2006/spreadsheetDrawing">
      <xdr:col>10</xdr:col>
      <xdr:colOff>139065</xdr:colOff>
      <xdr:row>31</xdr:row>
      <xdr:rowOff>13335</xdr:rowOff>
    </xdr:to>
    <xdr:cxnSp macro="">
      <xdr:nvCxnSpPr>
        <xdr:cNvPr id="9" name="直線コネクタ 8"/>
        <xdr:cNvCxnSpPr/>
      </xdr:nvCxnSpPr>
      <xdr:spPr>
        <a:xfrm>
          <a:off x="1967865" y="2202180"/>
          <a:ext cx="0" cy="59931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10</xdr:col>
      <xdr:colOff>393700</xdr:colOff>
      <xdr:row>11</xdr:row>
      <xdr:rowOff>1905</xdr:rowOff>
    </xdr:from>
    <xdr:to xmlns:xdr="http://schemas.openxmlformats.org/drawingml/2006/spreadsheetDrawing">
      <xdr:col>10</xdr:col>
      <xdr:colOff>393700</xdr:colOff>
      <xdr:row>31</xdr:row>
      <xdr:rowOff>13335</xdr:rowOff>
    </xdr:to>
    <xdr:cxnSp macro="">
      <xdr:nvCxnSpPr>
        <xdr:cNvPr id="10" name="直線コネクタ 9"/>
        <xdr:cNvCxnSpPr/>
      </xdr:nvCxnSpPr>
      <xdr:spPr>
        <a:xfrm>
          <a:off x="2222500" y="2202180"/>
          <a:ext cx="0" cy="59931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20</xdr:col>
      <xdr:colOff>10795</xdr:colOff>
      <xdr:row>5</xdr:row>
      <xdr:rowOff>8255</xdr:rowOff>
    </xdr:from>
    <xdr:to xmlns:xdr="http://schemas.openxmlformats.org/drawingml/2006/spreadsheetDrawing">
      <xdr:col>22</xdr:col>
      <xdr:colOff>3810</xdr:colOff>
      <xdr:row>10</xdr:row>
      <xdr:rowOff>90170</xdr:rowOff>
    </xdr:to>
    <xdr:sp macro="" textlink="">
      <xdr:nvSpPr>
        <xdr:cNvPr id="11" name="テキスト ボックス 10"/>
        <xdr:cNvSpPr txBox="1"/>
      </xdr:nvSpPr>
      <xdr:spPr>
        <a:xfrm>
          <a:off x="3801745" y="1179830"/>
          <a:ext cx="164465" cy="939165"/>
        </a:xfrm>
        <a:prstGeom prst="rect">
          <a:avLst/>
        </a:prstGeom>
        <a:noFill/>
        <a:ln w="0" cmpd="sng">
          <a:noFill/>
        </a:ln>
      </xdr:spPr>
      <xdr:style>
        <a:lnRef idx="0">
          <a:srgbClr val="000000"/>
        </a:lnRef>
        <a:fillRef idx="0">
          <a:srgbClr val="000000"/>
        </a:fillRef>
        <a:effectRef idx="0">
          <a:srgbClr val="000000"/>
        </a:effectRef>
        <a:fontRef idx="minor">
          <a:schemeClr val="dk1"/>
        </a:fontRef>
      </xdr:style>
      <xdr:txBody>
        <a:bodyPr vertOverflow="clip" horzOverflow="overflow" vert="eaVert" wrap="square" lIns="0" tIns="0" rIns="0" bIns="0" rtlCol="0" anchor="ctr"/>
        <a:lstStyle/>
        <a:p>
          <a:pPr algn="ctr"/>
          <a:r>
            <a:rPr kumimoji="1" lang="ja-JP" altLang="en-US" sz="800" b="0">
              <a:latin typeface="ＭＳ ゴシック"/>
              <a:ea typeface="ＭＳ ゴシック"/>
            </a:rPr>
            <a:t>本年中の償却期間</a:t>
          </a:r>
          <a:endParaRPr kumimoji="1" lang="en-US" altLang="ja-JP" sz="800" b="0">
            <a:latin typeface="ＭＳ ゴシック"/>
            <a:ea typeface="ＭＳ ゴシック"/>
          </a:endParaRPr>
        </a:p>
      </xdr:txBody>
    </xdr:sp>
    <xdr:clientData/>
  </xdr:twoCellAnchor>
  <xdr:twoCellAnchor editAs="oneCell">
    <xdr:from xmlns:xdr="http://schemas.openxmlformats.org/drawingml/2006/spreadsheetDrawing">
      <xdr:col>19</xdr:col>
      <xdr:colOff>331470</xdr:colOff>
      <xdr:row>10</xdr:row>
      <xdr:rowOff>54610</xdr:rowOff>
    </xdr:from>
    <xdr:to xmlns:xdr="http://schemas.openxmlformats.org/drawingml/2006/spreadsheetDrawing">
      <xdr:col>22</xdr:col>
      <xdr:colOff>54610</xdr:colOff>
      <xdr:row>11</xdr:row>
      <xdr:rowOff>27940</xdr:rowOff>
    </xdr:to>
    <xdr:sp macro="" textlink="">
      <xdr:nvSpPr>
        <xdr:cNvPr id="12" name="テキスト ボックス 11"/>
        <xdr:cNvSpPr txBox="1"/>
      </xdr:nvSpPr>
      <xdr:spPr>
        <a:xfrm>
          <a:off x="3760470" y="2083435"/>
          <a:ext cx="256540" cy="144780"/>
        </a:xfrm>
        <a:prstGeom prst="rect">
          <a:avLst/>
        </a:prstGeom>
        <a:noFill/>
        <a:ln w="0"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tIns="0" rIns="0" bIns="0" rtlCol="0" anchor="ctr"/>
        <a:lstStyle/>
        <a:p>
          <a:pPr algn="ctr"/>
          <a:r>
            <a:rPr kumimoji="1" lang="en-US" altLang="ja-JP" sz="550" b="0">
              <a:latin typeface="ＭＳ ゴシック"/>
              <a:ea typeface="ＭＳ ゴシック"/>
            </a:rPr>
            <a:t>(</a:t>
          </a:r>
          <a:r>
            <a:rPr kumimoji="1" lang="ja-JP" altLang="en-US" sz="550" b="0">
              <a:latin typeface="ＭＳ ゴシック"/>
              <a:ea typeface="ＭＳ ゴシック"/>
            </a:rPr>
            <a:t>ニ</a:t>
          </a:r>
          <a:r>
            <a:rPr kumimoji="1" lang="en-US" altLang="ja-JP" sz="550" b="0">
              <a:latin typeface="ＭＳ ゴシック"/>
              <a:ea typeface="ＭＳ ゴシック"/>
            </a:rPr>
            <a:t>)</a:t>
          </a:r>
        </a:p>
      </xdr:txBody>
    </xdr:sp>
    <xdr:clientData/>
  </xdr:twoCellAnchor>
  <xdr:twoCellAnchor editAs="oneCell">
    <xdr:from xmlns:xdr="http://schemas.openxmlformats.org/drawingml/2006/spreadsheetDrawing">
      <xdr:col>13</xdr:col>
      <xdr:colOff>140335</xdr:colOff>
      <xdr:row>11</xdr:row>
      <xdr:rowOff>1905</xdr:rowOff>
    </xdr:from>
    <xdr:to xmlns:xdr="http://schemas.openxmlformats.org/drawingml/2006/spreadsheetDrawing">
      <xdr:col>13</xdr:col>
      <xdr:colOff>140335</xdr:colOff>
      <xdr:row>31</xdr:row>
      <xdr:rowOff>13335</xdr:rowOff>
    </xdr:to>
    <xdr:cxnSp macro="">
      <xdr:nvCxnSpPr>
        <xdr:cNvPr id="13" name="直線コネクタ 12"/>
        <xdr:cNvCxnSpPr/>
      </xdr:nvCxnSpPr>
      <xdr:spPr>
        <a:xfrm>
          <a:off x="2769235" y="2202180"/>
          <a:ext cx="0" cy="599313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14</xdr:col>
      <xdr:colOff>90170</xdr:colOff>
      <xdr:row>11</xdr:row>
      <xdr:rowOff>3810</xdr:rowOff>
    </xdr:from>
    <xdr:to xmlns:xdr="http://schemas.openxmlformats.org/drawingml/2006/spreadsheetDrawing">
      <xdr:col>14</xdr:col>
      <xdr:colOff>90170</xdr:colOff>
      <xdr:row>31</xdr:row>
      <xdr:rowOff>14605</xdr:rowOff>
    </xdr:to>
    <xdr:cxnSp macro="">
      <xdr:nvCxnSpPr>
        <xdr:cNvPr id="14" name="直線コネクタ 13"/>
        <xdr:cNvCxnSpPr/>
      </xdr:nvCxnSpPr>
      <xdr:spPr>
        <a:xfrm>
          <a:off x="3023870" y="2204085"/>
          <a:ext cx="0" cy="599249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23</xdr:col>
      <xdr:colOff>39370</xdr:colOff>
      <xdr:row>11</xdr:row>
      <xdr:rowOff>7620</xdr:rowOff>
    </xdr:from>
    <xdr:to xmlns:xdr="http://schemas.openxmlformats.org/drawingml/2006/spreadsheetDrawing">
      <xdr:col>23</xdr:col>
      <xdr:colOff>39370</xdr:colOff>
      <xdr:row>31</xdr:row>
      <xdr:rowOff>18415</xdr:rowOff>
    </xdr:to>
    <xdr:cxnSp macro="">
      <xdr:nvCxnSpPr>
        <xdr:cNvPr id="15" name="直線コネクタ 14"/>
        <xdr:cNvCxnSpPr/>
      </xdr:nvCxnSpPr>
      <xdr:spPr>
        <a:xfrm>
          <a:off x="4268470" y="2207895"/>
          <a:ext cx="0" cy="599249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24</xdr:col>
      <xdr:colOff>65405</xdr:colOff>
      <xdr:row>11</xdr:row>
      <xdr:rowOff>7620</xdr:rowOff>
    </xdr:from>
    <xdr:to xmlns:xdr="http://schemas.openxmlformats.org/drawingml/2006/spreadsheetDrawing">
      <xdr:col>24</xdr:col>
      <xdr:colOff>65405</xdr:colOff>
      <xdr:row>31</xdr:row>
      <xdr:rowOff>18415</xdr:rowOff>
    </xdr:to>
    <xdr:cxnSp macro="">
      <xdr:nvCxnSpPr>
        <xdr:cNvPr id="16" name="直線コネクタ 15"/>
        <xdr:cNvCxnSpPr/>
      </xdr:nvCxnSpPr>
      <xdr:spPr>
        <a:xfrm>
          <a:off x="4523105" y="2207895"/>
          <a:ext cx="0" cy="599249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28</xdr:col>
      <xdr:colOff>213995</xdr:colOff>
      <xdr:row>11</xdr:row>
      <xdr:rowOff>7620</xdr:rowOff>
    </xdr:from>
    <xdr:to xmlns:xdr="http://schemas.openxmlformats.org/drawingml/2006/spreadsheetDrawing">
      <xdr:col>28</xdr:col>
      <xdr:colOff>213995</xdr:colOff>
      <xdr:row>32</xdr:row>
      <xdr:rowOff>5080</xdr:rowOff>
    </xdr:to>
    <xdr:cxnSp macro="">
      <xdr:nvCxnSpPr>
        <xdr:cNvPr id="17" name="直線コネクタ 16"/>
        <xdr:cNvCxnSpPr/>
      </xdr:nvCxnSpPr>
      <xdr:spPr>
        <a:xfrm>
          <a:off x="5338445" y="2207895"/>
          <a:ext cx="0" cy="631253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29</xdr:col>
      <xdr:colOff>159385</xdr:colOff>
      <xdr:row>11</xdr:row>
      <xdr:rowOff>7620</xdr:rowOff>
    </xdr:from>
    <xdr:to xmlns:xdr="http://schemas.openxmlformats.org/drawingml/2006/spreadsheetDrawing">
      <xdr:col>29</xdr:col>
      <xdr:colOff>159385</xdr:colOff>
      <xdr:row>32</xdr:row>
      <xdr:rowOff>5080</xdr:rowOff>
    </xdr:to>
    <xdr:cxnSp macro="">
      <xdr:nvCxnSpPr>
        <xdr:cNvPr id="18" name="直線コネクタ 17"/>
        <xdr:cNvCxnSpPr/>
      </xdr:nvCxnSpPr>
      <xdr:spPr>
        <a:xfrm>
          <a:off x="5588635" y="2207895"/>
          <a:ext cx="0" cy="631253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31</xdr:col>
      <xdr:colOff>64135</xdr:colOff>
      <xdr:row>11</xdr:row>
      <xdr:rowOff>1905</xdr:rowOff>
    </xdr:from>
    <xdr:to xmlns:xdr="http://schemas.openxmlformats.org/drawingml/2006/spreadsheetDrawing">
      <xdr:col>31</xdr:col>
      <xdr:colOff>64135</xdr:colOff>
      <xdr:row>32</xdr:row>
      <xdr:rowOff>5080</xdr:rowOff>
    </xdr:to>
    <xdr:cxnSp macro="">
      <xdr:nvCxnSpPr>
        <xdr:cNvPr id="19" name="直線コネクタ 18"/>
        <xdr:cNvCxnSpPr/>
      </xdr:nvCxnSpPr>
      <xdr:spPr>
        <a:xfrm>
          <a:off x="6141085" y="2202180"/>
          <a:ext cx="0" cy="63182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32</xdr:col>
      <xdr:colOff>163195</xdr:colOff>
      <xdr:row>11</xdr:row>
      <xdr:rowOff>1905</xdr:rowOff>
    </xdr:from>
    <xdr:to xmlns:xdr="http://schemas.openxmlformats.org/drawingml/2006/spreadsheetDrawing">
      <xdr:col>32</xdr:col>
      <xdr:colOff>163195</xdr:colOff>
      <xdr:row>32</xdr:row>
      <xdr:rowOff>5080</xdr:rowOff>
    </xdr:to>
    <xdr:cxnSp macro="">
      <xdr:nvCxnSpPr>
        <xdr:cNvPr id="20" name="直線コネクタ 19"/>
        <xdr:cNvCxnSpPr/>
      </xdr:nvCxnSpPr>
      <xdr:spPr>
        <a:xfrm>
          <a:off x="6392545" y="2202180"/>
          <a:ext cx="0" cy="63182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0</xdr:colOff>
      <xdr:row>18</xdr:row>
      <xdr:rowOff>228600</xdr:rowOff>
    </xdr:from>
    <xdr:to xmlns:xdr="http://schemas.openxmlformats.org/drawingml/2006/spreadsheetDrawing">
      <xdr:col>6</xdr:col>
      <xdr:colOff>0</xdr:colOff>
      <xdr:row>20</xdr:row>
      <xdr:rowOff>35560</xdr:rowOff>
    </xdr:to>
    <xdr:sp macro="" textlink="">
      <xdr:nvSpPr>
        <xdr:cNvPr id="21" name="Text Box 5"/>
        <xdr:cNvSpPr txBox="1">
          <a:spLocks noChangeArrowheads="1"/>
        </xdr:cNvSpPr>
      </xdr:nvSpPr>
      <xdr:spPr>
        <a:xfrm>
          <a:off x="1333500" y="409575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19</xdr:row>
      <xdr:rowOff>228600</xdr:rowOff>
    </xdr:from>
    <xdr:to xmlns:xdr="http://schemas.openxmlformats.org/drawingml/2006/spreadsheetDrawing">
      <xdr:col>6</xdr:col>
      <xdr:colOff>0</xdr:colOff>
      <xdr:row>21</xdr:row>
      <xdr:rowOff>35560</xdr:rowOff>
    </xdr:to>
    <xdr:sp macro="" textlink="">
      <xdr:nvSpPr>
        <xdr:cNvPr id="22" name="Text Box 5"/>
        <xdr:cNvSpPr txBox="1">
          <a:spLocks noChangeArrowheads="1"/>
        </xdr:cNvSpPr>
      </xdr:nvSpPr>
      <xdr:spPr>
        <a:xfrm>
          <a:off x="1333500" y="4429125"/>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20</xdr:row>
      <xdr:rowOff>228600</xdr:rowOff>
    </xdr:from>
    <xdr:to xmlns:xdr="http://schemas.openxmlformats.org/drawingml/2006/spreadsheetDrawing">
      <xdr:col>6</xdr:col>
      <xdr:colOff>0</xdr:colOff>
      <xdr:row>22</xdr:row>
      <xdr:rowOff>35560</xdr:rowOff>
    </xdr:to>
    <xdr:sp macro="" textlink="">
      <xdr:nvSpPr>
        <xdr:cNvPr id="23" name="Text Box 5"/>
        <xdr:cNvSpPr txBox="1">
          <a:spLocks noChangeArrowheads="1"/>
        </xdr:cNvSpPr>
      </xdr:nvSpPr>
      <xdr:spPr>
        <a:xfrm>
          <a:off x="1333500" y="476250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20</xdr:row>
      <xdr:rowOff>228600</xdr:rowOff>
    </xdr:from>
    <xdr:to xmlns:xdr="http://schemas.openxmlformats.org/drawingml/2006/spreadsheetDrawing">
      <xdr:col>6</xdr:col>
      <xdr:colOff>0</xdr:colOff>
      <xdr:row>22</xdr:row>
      <xdr:rowOff>35560</xdr:rowOff>
    </xdr:to>
    <xdr:sp macro="" textlink="">
      <xdr:nvSpPr>
        <xdr:cNvPr id="24" name="Text Box 5"/>
        <xdr:cNvSpPr txBox="1">
          <a:spLocks noChangeArrowheads="1"/>
        </xdr:cNvSpPr>
      </xdr:nvSpPr>
      <xdr:spPr>
        <a:xfrm>
          <a:off x="1333500" y="476250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24</xdr:row>
      <xdr:rowOff>13335</xdr:rowOff>
    </xdr:to>
    <xdr:sp macro="" textlink="">
      <xdr:nvSpPr>
        <xdr:cNvPr id="25" name="Text Box 5"/>
        <xdr:cNvSpPr txBox="1">
          <a:spLocks noChangeArrowheads="1"/>
        </xdr:cNvSpPr>
      </xdr:nvSpPr>
      <xdr:spPr>
        <a:xfrm>
          <a:off x="1333500" y="5095875"/>
          <a:ext cx="95250" cy="7658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202565</xdr:rowOff>
    </xdr:to>
    <xdr:sp macro="" textlink="">
      <xdr:nvSpPr>
        <xdr:cNvPr id="26" name="Text Box 5"/>
        <xdr:cNvSpPr txBox="1">
          <a:spLocks noChangeArrowheads="1"/>
        </xdr:cNvSpPr>
      </xdr:nvSpPr>
      <xdr:spPr>
        <a:xfrm>
          <a:off x="1333500" y="5429250"/>
          <a:ext cx="95250" cy="62166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202565</xdr:rowOff>
    </xdr:to>
    <xdr:sp macro="" textlink="">
      <xdr:nvSpPr>
        <xdr:cNvPr id="27" name="Text Box 5"/>
        <xdr:cNvSpPr txBox="1">
          <a:spLocks noChangeArrowheads="1"/>
        </xdr:cNvSpPr>
      </xdr:nvSpPr>
      <xdr:spPr>
        <a:xfrm>
          <a:off x="1333500" y="5429250"/>
          <a:ext cx="95250" cy="62166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23</xdr:row>
      <xdr:rowOff>228600</xdr:rowOff>
    </xdr:from>
    <xdr:to xmlns:xdr="http://schemas.openxmlformats.org/drawingml/2006/spreadsheetDrawing">
      <xdr:col>6</xdr:col>
      <xdr:colOff>0</xdr:colOff>
      <xdr:row>24</xdr:row>
      <xdr:rowOff>278765</xdr:rowOff>
    </xdr:to>
    <xdr:sp macro="" textlink="">
      <xdr:nvSpPr>
        <xdr:cNvPr id="28" name="Text Box 5"/>
        <xdr:cNvSpPr txBox="1">
          <a:spLocks noChangeArrowheads="1"/>
        </xdr:cNvSpPr>
      </xdr:nvSpPr>
      <xdr:spPr>
        <a:xfrm>
          <a:off x="1333500" y="5753100"/>
          <a:ext cx="95250" cy="37401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24</xdr:row>
      <xdr:rowOff>228600</xdr:rowOff>
    </xdr:from>
    <xdr:to xmlns:xdr="http://schemas.openxmlformats.org/drawingml/2006/spreadsheetDrawing">
      <xdr:col>6</xdr:col>
      <xdr:colOff>0</xdr:colOff>
      <xdr:row>26</xdr:row>
      <xdr:rowOff>35560</xdr:rowOff>
    </xdr:to>
    <xdr:sp macro="" textlink="">
      <xdr:nvSpPr>
        <xdr:cNvPr id="29" name="Text Box 5"/>
        <xdr:cNvSpPr txBox="1">
          <a:spLocks noChangeArrowheads="1"/>
        </xdr:cNvSpPr>
      </xdr:nvSpPr>
      <xdr:spPr>
        <a:xfrm>
          <a:off x="1333500" y="607695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4</xdr:col>
      <xdr:colOff>7620</xdr:colOff>
      <xdr:row>5</xdr:row>
      <xdr:rowOff>0</xdr:rowOff>
    </xdr:from>
    <xdr:to xmlns:xdr="http://schemas.openxmlformats.org/drawingml/2006/spreadsheetDrawing">
      <xdr:col>4</xdr:col>
      <xdr:colOff>7620</xdr:colOff>
      <xdr:row>31</xdr:row>
      <xdr:rowOff>7620</xdr:rowOff>
    </xdr:to>
    <xdr:cxnSp macro="">
      <xdr:nvCxnSpPr>
        <xdr:cNvPr id="30" name="直線コネクタ 29"/>
        <xdr:cNvCxnSpPr/>
      </xdr:nvCxnSpPr>
      <xdr:spPr>
        <a:xfrm>
          <a:off x="130302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9</xdr:col>
      <xdr:colOff>7620</xdr:colOff>
      <xdr:row>5</xdr:row>
      <xdr:rowOff>0</xdr:rowOff>
    </xdr:from>
    <xdr:to xmlns:xdr="http://schemas.openxmlformats.org/drawingml/2006/spreadsheetDrawing">
      <xdr:col>9</xdr:col>
      <xdr:colOff>7620</xdr:colOff>
      <xdr:row>31</xdr:row>
      <xdr:rowOff>7620</xdr:rowOff>
    </xdr:to>
    <xdr:cxnSp macro="">
      <xdr:nvCxnSpPr>
        <xdr:cNvPr id="31" name="直線コネクタ 30"/>
        <xdr:cNvCxnSpPr/>
      </xdr:nvCxnSpPr>
      <xdr:spPr>
        <a:xfrm>
          <a:off x="166497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12</xdr:col>
      <xdr:colOff>7620</xdr:colOff>
      <xdr:row>5</xdr:row>
      <xdr:rowOff>0</xdr:rowOff>
    </xdr:from>
    <xdr:to xmlns:xdr="http://schemas.openxmlformats.org/drawingml/2006/spreadsheetDrawing">
      <xdr:col>12</xdr:col>
      <xdr:colOff>7620</xdr:colOff>
      <xdr:row>31</xdr:row>
      <xdr:rowOff>7620</xdr:rowOff>
    </xdr:to>
    <xdr:cxnSp macro="">
      <xdr:nvCxnSpPr>
        <xdr:cNvPr id="32" name="直線コネクタ 31"/>
        <xdr:cNvCxnSpPr/>
      </xdr:nvCxnSpPr>
      <xdr:spPr>
        <a:xfrm>
          <a:off x="246507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17</xdr:col>
      <xdr:colOff>7620</xdr:colOff>
      <xdr:row>5</xdr:row>
      <xdr:rowOff>0</xdr:rowOff>
    </xdr:from>
    <xdr:to xmlns:xdr="http://schemas.openxmlformats.org/drawingml/2006/spreadsheetDrawing">
      <xdr:col>17</xdr:col>
      <xdr:colOff>7620</xdr:colOff>
      <xdr:row>31</xdr:row>
      <xdr:rowOff>7620</xdr:rowOff>
    </xdr:to>
    <xdr:cxnSp macro="">
      <xdr:nvCxnSpPr>
        <xdr:cNvPr id="33" name="直線コネクタ 32"/>
        <xdr:cNvCxnSpPr/>
      </xdr:nvCxnSpPr>
      <xdr:spPr>
        <a:xfrm>
          <a:off x="326517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19</xdr:col>
      <xdr:colOff>7620</xdr:colOff>
      <xdr:row>5</xdr:row>
      <xdr:rowOff>0</xdr:rowOff>
    </xdr:from>
    <xdr:to xmlns:xdr="http://schemas.openxmlformats.org/drawingml/2006/spreadsheetDrawing">
      <xdr:col>19</xdr:col>
      <xdr:colOff>7620</xdr:colOff>
      <xdr:row>31</xdr:row>
      <xdr:rowOff>7620</xdr:rowOff>
    </xdr:to>
    <xdr:cxnSp macro="">
      <xdr:nvCxnSpPr>
        <xdr:cNvPr id="34" name="直線コネクタ 33"/>
        <xdr:cNvCxnSpPr/>
      </xdr:nvCxnSpPr>
      <xdr:spPr>
        <a:xfrm>
          <a:off x="343662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22</xdr:col>
      <xdr:colOff>7620</xdr:colOff>
      <xdr:row>5</xdr:row>
      <xdr:rowOff>0</xdr:rowOff>
    </xdr:from>
    <xdr:to xmlns:xdr="http://schemas.openxmlformats.org/drawingml/2006/spreadsheetDrawing">
      <xdr:col>22</xdr:col>
      <xdr:colOff>7620</xdr:colOff>
      <xdr:row>31</xdr:row>
      <xdr:rowOff>7620</xdr:rowOff>
    </xdr:to>
    <xdr:cxnSp macro="">
      <xdr:nvCxnSpPr>
        <xdr:cNvPr id="35" name="直線コネクタ 34"/>
        <xdr:cNvCxnSpPr/>
      </xdr:nvCxnSpPr>
      <xdr:spPr>
        <a:xfrm>
          <a:off x="397002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20</xdr:col>
      <xdr:colOff>7620</xdr:colOff>
      <xdr:row>5</xdr:row>
      <xdr:rowOff>0</xdr:rowOff>
    </xdr:from>
    <xdr:to xmlns:xdr="http://schemas.openxmlformats.org/drawingml/2006/spreadsheetDrawing">
      <xdr:col>20</xdr:col>
      <xdr:colOff>7620</xdr:colOff>
      <xdr:row>31</xdr:row>
      <xdr:rowOff>7620</xdr:rowOff>
    </xdr:to>
    <xdr:cxnSp macro="">
      <xdr:nvCxnSpPr>
        <xdr:cNvPr id="36" name="直線コネクタ 35"/>
        <xdr:cNvCxnSpPr/>
      </xdr:nvCxnSpPr>
      <xdr:spPr>
        <a:xfrm>
          <a:off x="379857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26</xdr:col>
      <xdr:colOff>7620</xdr:colOff>
      <xdr:row>5</xdr:row>
      <xdr:rowOff>0</xdr:rowOff>
    </xdr:from>
    <xdr:to xmlns:xdr="http://schemas.openxmlformats.org/drawingml/2006/spreadsheetDrawing">
      <xdr:col>26</xdr:col>
      <xdr:colOff>7620</xdr:colOff>
      <xdr:row>31</xdr:row>
      <xdr:rowOff>7620</xdr:rowOff>
    </xdr:to>
    <xdr:cxnSp macro="">
      <xdr:nvCxnSpPr>
        <xdr:cNvPr id="37" name="直線コネクタ 36"/>
        <xdr:cNvCxnSpPr/>
      </xdr:nvCxnSpPr>
      <xdr:spPr>
        <a:xfrm>
          <a:off x="477012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27</xdr:col>
      <xdr:colOff>7620</xdr:colOff>
      <xdr:row>5</xdr:row>
      <xdr:rowOff>0</xdr:rowOff>
    </xdr:from>
    <xdr:to xmlns:xdr="http://schemas.openxmlformats.org/drawingml/2006/spreadsheetDrawing">
      <xdr:col>27</xdr:col>
      <xdr:colOff>7620</xdr:colOff>
      <xdr:row>32</xdr:row>
      <xdr:rowOff>0</xdr:rowOff>
    </xdr:to>
    <xdr:cxnSp macro="">
      <xdr:nvCxnSpPr>
        <xdr:cNvPr id="38" name="直線コネクタ 37"/>
        <xdr:cNvCxnSpPr/>
      </xdr:nvCxnSpPr>
      <xdr:spPr>
        <a:xfrm>
          <a:off x="5036820" y="1171575"/>
          <a:ext cx="0" cy="73437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30</xdr:col>
      <xdr:colOff>7620</xdr:colOff>
      <xdr:row>5</xdr:row>
      <xdr:rowOff>0</xdr:rowOff>
    </xdr:from>
    <xdr:to xmlns:xdr="http://schemas.openxmlformats.org/drawingml/2006/spreadsheetDrawing">
      <xdr:col>30</xdr:col>
      <xdr:colOff>7620</xdr:colOff>
      <xdr:row>31</xdr:row>
      <xdr:rowOff>7620</xdr:rowOff>
    </xdr:to>
    <xdr:cxnSp macro="">
      <xdr:nvCxnSpPr>
        <xdr:cNvPr id="39" name="直線コネクタ 38"/>
        <xdr:cNvCxnSpPr/>
      </xdr:nvCxnSpPr>
      <xdr:spPr>
        <a:xfrm>
          <a:off x="5836920" y="1171575"/>
          <a:ext cx="0" cy="7018020"/>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33</xdr:col>
      <xdr:colOff>7620</xdr:colOff>
      <xdr:row>5</xdr:row>
      <xdr:rowOff>0</xdr:rowOff>
    </xdr:from>
    <xdr:to xmlns:xdr="http://schemas.openxmlformats.org/drawingml/2006/spreadsheetDrawing">
      <xdr:col>33</xdr:col>
      <xdr:colOff>7620</xdr:colOff>
      <xdr:row>32</xdr:row>
      <xdr:rowOff>0</xdr:rowOff>
    </xdr:to>
    <xdr:cxnSp macro="">
      <xdr:nvCxnSpPr>
        <xdr:cNvPr id="40" name="直線コネクタ 39"/>
        <xdr:cNvCxnSpPr/>
      </xdr:nvCxnSpPr>
      <xdr:spPr>
        <a:xfrm>
          <a:off x="6637020" y="1171575"/>
          <a:ext cx="0" cy="7343775"/>
        </a:xfrm>
        <a:prstGeom prst="straightConnector1">
          <a:avLst/>
        </a:prstGeom>
        <a:noFill/>
        <a:ln w="7620" cap="flat" cmpd="sng" algn="ctr">
          <a:solidFill>
            <a:schemeClr val="tx1"/>
          </a:solidFill>
          <a:prstDash val="solid"/>
          <a:round/>
          <a:headEnd type="none" w="med" len="med"/>
          <a:tailEnd type="none" w="med" len="med"/>
        </a:ln>
        <a:effectLst/>
      </xdr:spPr>
    </xdr:cxnSp>
    <xdr:clientData/>
  </xdr:twoCellAnchor>
  <xdr:twoCellAnchor editAs="oneCell">
    <xdr:from xmlns:xdr="http://schemas.openxmlformats.org/drawingml/2006/spreadsheetDrawing">
      <xdr:col>36</xdr:col>
      <xdr:colOff>307975</xdr:colOff>
      <xdr:row>11</xdr:row>
      <xdr:rowOff>0</xdr:rowOff>
    </xdr:from>
    <xdr:to xmlns:xdr="http://schemas.openxmlformats.org/drawingml/2006/spreadsheetDrawing">
      <xdr:col>36</xdr:col>
      <xdr:colOff>307975</xdr:colOff>
      <xdr:row>32</xdr:row>
      <xdr:rowOff>3175</xdr:rowOff>
    </xdr:to>
    <xdr:cxnSp macro="">
      <xdr:nvCxnSpPr>
        <xdr:cNvPr id="41" name="直線コネクタ 40"/>
        <xdr:cNvCxnSpPr/>
      </xdr:nvCxnSpPr>
      <xdr:spPr>
        <a:xfrm>
          <a:off x="7613650" y="2200275"/>
          <a:ext cx="0" cy="6318250"/>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36</xdr:col>
      <xdr:colOff>556895</xdr:colOff>
      <xdr:row>10</xdr:row>
      <xdr:rowOff>168275</xdr:rowOff>
    </xdr:from>
    <xdr:to xmlns:xdr="http://schemas.openxmlformats.org/drawingml/2006/spreadsheetDrawing">
      <xdr:col>36</xdr:col>
      <xdr:colOff>556895</xdr:colOff>
      <xdr:row>32</xdr:row>
      <xdr:rowOff>3175</xdr:rowOff>
    </xdr:to>
    <xdr:cxnSp macro="">
      <xdr:nvCxnSpPr>
        <xdr:cNvPr id="42" name="直線コネクタ 41"/>
        <xdr:cNvCxnSpPr/>
      </xdr:nvCxnSpPr>
      <xdr:spPr>
        <a:xfrm>
          <a:off x="7862570" y="2197100"/>
          <a:ext cx="0" cy="6321425"/>
        </a:xfrm>
        <a:prstGeom prst="straightConnector1">
          <a:avLst/>
        </a:prstGeom>
        <a:noFill/>
        <a:ln w="1905" cap="flat" cmpd="sng" algn="ctr">
          <a:solidFill>
            <a:schemeClr val="tx1"/>
          </a:solidFill>
          <a:prstDash val="dash"/>
          <a:round/>
          <a:headEnd type="none" w="med" len="med"/>
          <a:tailEnd type="none" w="med" len="med"/>
        </a:ln>
        <a:effectLst/>
      </xdr:spPr>
    </xdr:cxnSp>
    <xdr:clientData/>
  </xdr:twoCellAnchor>
  <xdr:twoCellAnchor editAs="oneCell">
    <xdr:from xmlns:xdr="http://schemas.openxmlformats.org/drawingml/2006/spreadsheetDrawing">
      <xdr:col>5</xdr:col>
      <xdr:colOff>0</xdr:colOff>
      <xdr:row>18</xdr:row>
      <xdr:rowOff>228600</xdr:rowOff>
    </xdr:from>
    <xdr:to xmlns:xdr="http://schemas.openxmlformats.org/drawingml/2006/spreadsheetDrawing">
      <xdr:col>6</xdr:col>
      <xdr:colOff>0</xdr:colOff>
      <xdr:row>20</xdr:row>
      <xdr:rowOff>35560</xdr:rowOff>
    </xdr:to>
    <xdr:sp macro="" textlink="">
      <xdr:nvSpPr>
        <xdr:cNvPr id="43" name="Text Box 5"/>
        <xdr:cNvSpPr txBox="1">
          <a:spLocks noChangeArrowheads="1"/>
        </xdr:cNvSpPr>
      </xdr:nvSpPr>
      <xdr:spPr>
        <a:xfrm>
          <a:off x="1333500" y="409575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19</xdr:row>
      <xdr:rowOff>228600</xdr:rowOff>
    </xdr:from>
    <xdr:to xmlns:xdr="http://schemas.openxmlformats.org/drawingml/2006/spreadsheetDrawing">
      <xdr:col>6</xdr:col>
      <xdr:colOff>0</xdr:colOff>
      <xdr:row>21</xdr:row>
      <xdr:rowOff>35560</xdr:rowOff>
    </xdr:to>
    <xdr:sp macro="" textlink="">
      <xdr:nvSpPr>
        <xdr:cNvPr id="44" name="Text Box 5"/>
        <xdr:cNvSpPr txBox="1">
          <a:spLocks noChangeArrowheads="1"/>
        </xdr:cNvSpPr>
      </xdr:nvSpPr>
      <xdr:spPr>
        <a:xfrm>
          <a:off x="1333500" y="4429125"/>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19</xdr:row>
      <xdr:rowOff>228600</xdr:rowOff>
    </xdr:from>
    <xdr:to xmlns:xdr="http://schemas.openxmlformats.org/drawingml/2006/spreadsheetDrawing">
      <xdr:col>6</xdr:col>
      <xdr:colOff>0</xdr:colOff>
      <xdr:row>21</xdr:row>
      <xdr:rowOff>35560</xdr:rowOff>
    </xdr:to>
    <xdr:sp macro="" textlink="">
      <xdr:nvSpPr>
        <xdr:cNvPr id="45" name="Text Box 5"/>
        <xdr:cNvSpPr txBox="1">
          <a:spLocks noChangeArrowheads="1"/>
        </xdr:cNvSpPr>
      </xdr:nvSpPr>
      <xdr:spPr>
        <a:xfrm>
          <a:off x="1333500" y="4429125"/>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20</xdr:row>
      <xdr:rowOff>228600</xdr:rowOff>
    </xdr:from>
    <xdr:to xmlns:xdr="http://schemas.openxmlformats.org/drawingml/2006/spreadsheetDrawing">
      <xdr:col>6</xdr:col>
      <xdr:colOff>0</xdr:colOff>
      <xdr:row>22</xdr:row>
      <xdr:rowOff>35560</xdr:rowOff>
    </xdr:to>
    <xdr:sp macro="" textlink="">
      <xdr:nvSpPr>
        <xdr:cNvPr id="46" name="Text Box 5"/>
        <xdr:cNvSpPr txBox="1">
          <a:spLocks noChangeArrowheads="1"/>
        </xdr:cNvSpPr>
      </xdr:nvSpPr>
      <xdr:spPr>
        <a:xfrm>
          <a:off x="1333500" y="476250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20</xdr:row>
      <xdr:rowOff>228600</xdr:rowOff>
    </xdr:from>
    <xdr:to xmlns:xdr="http://schemas.openxmlformats.org/drawingml/2006/spreadsheetDrawing">
      <xdr:col>6</xdr:col>
      <xdr:colOff>0</xdr:colOff>
      <xdr:row>22</xdr:row>
      <xdr:rowOff>35560</xdr:rowOff>
    </xdr:to>
    <xdr:sp macro="" textlink="">
      <xdr:nvSpPr>
        <xdr:cNvPr id="47" name="Text Box 5"/>
        <xdr:cNvSpPr txBox="1">
          <a:spLocks noChangeArrowheads="1"/>
        </xdr:cNvSpPr>
      </xdr:nvSpPr>
      <xdr:spPr>
        <a:xfrm>
          <a:off x="1333500" y="476250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20</xdr:row>
      <xdr:rowOff>228600</xdr:rowOff>
    </xdr:from>
    <xdr:to xmlns:xdr="http://schemas.openxmlformats.org/drawingml/2006/spreadsheetDrawing">
      <xdr:col>6</xdr:col>
      <xdr:colOff>0</xdr:colOff>
      <xdr:row>22</xdr:row>
      <xdr:rowOff>35560</xdr:rowOff>
    </xdr:to>
    <xdr:sp macro="" textlink="">
      <xdr:nvSpPr>
        <xdr:cNvPr id="48" name="Text Box 5"/>
        <xdr:cNvSpPr txBox="1">
          <a:spLocks noChangeArrowheads="1"/>
        </xdr:cNvSpPr>
      </xdr:nvSpPr>
      <xdr:spPr>
        <a:xfrm>
          <a:off x="1333500" y="4762500"/>
          <a:ext cx="95250" cy="47371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23</xdr:row>
      <xdr:rowOff>35560</xdr:rowOff>
    </xdr:to>
    <xdr:sp macro="" textlink="">
      <xdr:nvSpPr>
        <xdr:cNvPr id="49" name="Text Box 5"/>
        <xdr:cNvSpPr txBox="1">
          <a:spLocks noChangeArrowheads="1"/>
        </xdr:cNvSpPr>
      </xdr:nvSpPr>
      <xdr:spPr>
        <a:xfrm>
          <a:off x="1333500" y="5095875"/>
          <a:ext cx="95250" cy="46418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23</xdr:row>
      <xdr:rowOff>35560</xdr:rowOff>
    </xdr:to>
    <xdr:sp macro="" textlink="">
      <xdr:nvSpPr>
        <xdr:cNvPr id="50" name="Text Box 5"/>
        <xdr:cNvSpPr txBox="1">
          <a:spLocks noChangeArrowheads="1"/>
        </xdr:cNvSpPr>
      </xdr:nvSpPr>
      <xdr:spPr>
        <a:xfrm>
          <a:off x="1333500" y="5095875"/>
          <a:ext cx="95250" cy="46418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23</xdr:row>
      <xdr:rowOff>35560</xdr:rowOff>
    </xdr:to>
    <xdr:sp macro="" textlink="">
      <xdr:nvSpPr>
        <xdr:cNvPr id="51" name="Text Box 5"/>
        <xdr:cNvSpPr txBox="1">
          <a:spLocks noChangeArrowheads="1"/>
        </xdr:cNvSpPr>
      </xdr:nvSpPr>
      <xdr:spPr>
        <a:xfrm>
          <a:off x="1333500" y="5095875"/>
          <a:ext cx="95250" cy="46418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23</xdr:row>
      <xdr:rowOff>35560</xdr:rowOff>
    </xdr:to>
    <xdr:sp macro="" textlink="">
      <xdr:nvSpPr>
        <xdr:cNvPr id="52" name="Text Box 5"/>
        <xdr:cNvSpPr txBox="1">
          <a:spLocks noChangeArrowheads="1"/>
        </xdr:cNvSpPr>
      </xdr:nvSpPr>
      <xdr:spPr>
        <a:xfrm>
          <a:off x="1333500" y="5095875"/>
          <a:ext cx="95250" cy="46418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21</xdr:row>
      <xdr:rowOff>228600</xdr:rowOff>
    </xdr:from>
    <xdr:to xmlns:xdr="http://schemas.openxmlformats.org/drawingml/2006/spreadsheetDrawing">
      <xdr:col>6</xdr:col>
      <xdr:colOff>0</xdr:colOff>
      <xdr:row>23</xdr:row>
      <xdr:rowOff>35560</xdr:rowOff>
    </xdr:to>
    <xdr:sp macro="" textlink="">
      <xdr:nvSpPr>
        <xdr:cNvPr id="53" name="Text Box 5"/>
        <xdr:cNvSpPr txBox="1">
          <a:spLocks noChangeArrowheads="1"/>
        </xdr:cNvSpPr>
      </xdr:nvSpPr>
      <xdr:spPr>
        <a:xfrm>
          <a:off x="1333500" y="5095875"/>
          <a:ext cx="95250" cy="464185"/>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35560</xdr:rowOff>
    </xdr:to>
    <xdr:sp macro="" textlink="">
      <xdr:nvSpPr>
        <xdr:cNvPr id="54" name="Text Box 5"/>
        <xdr:cNvSpPr txBox="1">
          <a:spLocks noChangeArrowheads="1"/>
        </xdr:cNvSpPr>
      </xdr:nvSpPr>
      <xdr:spPr>
        <a:xfrm>
          <a:off x="1333500" y="5429250"/>
          <a:ext cx="95250" cy="45466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35560</xdr:rowOff>
    </xdr:to>
    <xdr:sp macro="" textlink="">
      <xdr:nvSpPr>
        <xdr:cNvPr id="55" name="Text Box 5"/>
        <xdr:cNvSpPr txBox="1">
          <a:spLocks noChangeArrowheads="1"/>
        </xdr:cNvSpPr>
      </xdr:nvSpPr>
      <xdr:spPr>
        <a:xfrm>
          <a:off x="1333500" y="5429250"/>
          <a:ext cx="95250" cy="45466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35560</xdr:rowOff>
    </xdr:to>
    <xdr:sp macro="" textlink="">
      <xdr:nvSpPr>
        <xdr:cNvPr id="56" name="Text Box 5"/>
        <xdr:cNvSpPr txBox="1">
          <a:spLocks noChangeArrowheads="1"/>
        </xdr:cNvSpPr>
      </xdr:nvSpPr>
      <xdr:spPr>
        <a:xfrm>
          <a:off x="1333500" y="5429250"/>
          <a:ext cx="95250" cy="45466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35560</xdr:rowOff>
    </xdr:to>
    <xdr:sp macro="" textlink="">
      <xdr:nvSpPr>
        <xdr:cNvPr id="57" name="Text Box 5"/>
        <xdr:cNvSpPr txBox="1">
          <a:spLocks noChangeArrowheads="1"/>
        </xdr:cNvSpPr>
      </xdr:nvSpPr>
      <xdr:spPr>
        <a:xfrm>
          <a:off x="1333500" y="5429250"/>
          <a:ext cx="95250" cy="45466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0</xdr:colOff>
      <xdr:row>22</xdr:row>
      <xdr:rowOff>228600</xdr:rowOff>
    </xdr:from>
    <xdr:to xmlns:xdr="http://schemas.openxmlformats.org/drawingml/2006/spreadsheetDrawing">
      <xdr:col>6</xdr:col>
      <xdr:colOff>0</xdr:colOff>
      <xdr:row>24</xdr:row>
      <xdr:rowOff>35560</xdr:rowOff>
    </xdr:to>
    <xdr:sp macro="" textlink="">
      <xdr:nvSpPr>
        <xdr:cNvPr id="58" name="Text Box 5"/>
        <xdr:cNvSpPr txBox="1">
          <a:spLocks noChangeArrowheads="1"/>
        </xdr:cNvSpPr>
      </xdr:nvSpPr>
      <xdr:spPr>
        <a:xfrm>
          <a:off x="1333500" y="5429250"/>
          <a:ext cx="95250" cy="45466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3</xdr:col>
      <xdr:colOff>236220</xdr:colOff>
      <xdr:row>8</xdr:row>
      <xdr:rowOff>70485</xdr:rowOff>
    </xdr:from>
    <xdr:ext cx="3847465" cy="1885950"/>
    <xdr:sp macro="" textlink="">
      <xdr:nvSpPr>
        <xdr:cNvPr id="2" name="正方形/長方形 1"/>
        <xdr:cNvSpPr/>
      </xdr:nvSpPr>
      <xdr:spPr>
        <a:xfrm>
          <a:off x="1379220" y="1823085"/>
          <a:ext cx="3847465" cy="1885950"/>
        </a:xfrm>
        <a:prstGeom prst="rect">
          <a:avLst/>
        </a:prstGeom>
        <a:noFill/>
      </xdr:spPr>
      <xdr:txBody>
        <a:bodyPr vertOverflow="overflow" horzOverflow="overflow" wrap="none">
          <a:spAutoFit/>
        </a:bodyPr>
        <a:lstStyle/>
        <a:p>
          <a:pPr algn="ctr"/>
          <a:r>
            <a:rPr lang="ja-JP" altLang="en-US" sz="5400" b="0" cap="none" spc="300">
              <a:ln w="11430" cmpd="sng">
                <a:noFill/>
                <a:prstDash val="solid"/>
                <a:miter lim="800000"/>
              </a:ln>
              <a:solidFill>
                <a:schemeClr val="tx1"/>
              </a:solidFill>
              <a:effectLst>
                <a:glow rad="45500">
                  <a:schemeClr val="accent1">
                    <a:satMod val="220000"/>
                    <a:alpha val="35000"/>
                  </a:schemeClr>
                </a:glow>
              </a:effectLst>
              <a:latin typeface="+mn-ea"/>
              <a:ea typeface="+mn-ea"/>
            </a:rPr>
            <a:t>領収書等の</a:t>
          </a:r>
          <a:endParaRPr lang="en-US" altLang="ja-JP" sz="5400" b="0" cap="none" spc="300">
            <a:ln w="11430" cmpd="sng">
              <a:noFill/>
              <a:prstDash val="solid"/>
              <a:miter lim="800000"/>
            </a:ln>
            <a:solidFill>
              <a:schemeClr val="tx1"/>
            </a:solidFill>
            <a:effectLst>
              <a:glow rad="45500">
                <a:schemeClr val="accent1">
                  <a:satMod val="220000"/>
                  <a:alpha val="35000"/>
                </a:schemeClr>
              </a:glow>
            </a:effectLst>
            <a:latin typeface="+mn-ea"/>
            <a:ea typeface="+mn-ea"/>
          </a:endParaRPr>
        </a:p>
        <a:p>
          <a:pPr algn="ctr"/>
          <a:r>
            <a:rPr lang="ja-JP" altLang="en-US" sz="5400" b="0" cap="none" spc="300">
              <a:ln w="11430" cmpd="sng">
                <a:noFill/>
                <a:prstDash val="solid"/>
                <a:miter lim="800000"/>
              </a:ln>
              <a:solidFill>
                <a:schemeClr val="tx1"/>
              </a:solidFill>
              <a:effectLst>
                <a:glow rad="45500">
                  <a:schemeClr val="accent1">
                    <a:satMod val="220000"/>
                    <a:alpha val="35000"/>
                  </a:schemeClr>
                </a:glow>
              </a:effectLst>
              <a:latin typeface="+mn-ea"/>
              <a:ea typeface="+mn-ea"/>
            </a:rPr>
            <a:t>貼付場所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19050" cap="flat" cmpd="sng" algn="ctr">
          <a:solidFill>
            <a:srgbClr val="FF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19050" cap="flat" cmpd="sng" algn="ctr">
          <a:solidFill>
            <a:srgbClr val="FF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J152"/>
  <sheetViews>
    <sheetView showGridLines="0" topLeftCell="A52" zoomScale="85" zoomScaleNormal="85" workbookViewId="0">
      <selection activeCell="G59" sqref="G59:H59"/>
    </sheetView>
  </sheetViews>
  <sheetFormatPr defaultRowHeight="13.5"/>
  <cols>
    <col min="1" max="1" width="2.5" style="1" customWidth="1"/>
    <col min="2" max="2" width="7.75" style="2" customWidth="1"/>
    <col min="3" max="3" width="8.875" style="2" customWidth="1"/>
    <col min="4" max="7" width="9" style="2" customWidth="1"/>
    <col min="8" max="8" width="11" style="2" customWidth="1"/>
    <col min="9" max="16384" width="9" style="2" customWidth="1"/>
  </cols>
  <sheetData>
    <row r="1" spans="1:34" s="3" customFormat="1" ht="16.5" customHeight="1">
      <c r="A1" s="1"/>
      <c r="B1" s="8"/>
    </row>
    <row r="2" spans="1:34" ht="56.25" customHeight="1">
      <c r="B2" s="9" t="s">
        <v>110</v>
      </c>
      <c r="C2" s="9"/>
      <c r="D2" s="9"/>
      <c r="E2" s="9"/>
      <c r="F2" s="9"/>
      <c r="G2" s="9"/>
      <c r="H2" s="9"/>
      <c r="I2" s="9"/>
      <c r="J2" s="9"/>
      <c r="K2" s="9"/>
      <c r="L2" s="44"/>
    </row>
    <row r="3" spans="1:34" ht="52.5" customHeight="1">
      <c r="B3" s="10" t="s">
        <v>233</v>
      </c>
      <c r="C3" s="23"/>
      <c r="D3" s="23"/>
      <c r="E3" s="23"/>
      <c r="F3" s="23"/>
      <c r="G3" s="23"/>
      <c r="H3" s="23"/>
      <c r="I3" s="23"/>
      <c r="J3" s="23"/>
      <c r="K3" s="23"/>
      <c r="L3" s="11"/>
    </row>
    <row r="4" spans="1:34" ht="33.75" customHeight="1">
      <c r="B4" s="11"/>
      <c r="C4" s="23"/>
      <c r="D4" s="32"/>
      <c r="E4" s="11" t="s">
        <v>332</v>
      </c>
      <c r="F4" s="11"/>
      <c r="G4" s="11"/>
      <c r="H4" s="11"/>
      <c r="I4" s="11"/>
      <c r="J4" s="11"/>
      <c r="K4" s="11"/>
      <c r="L4" s="11"/>
    </row>
    <row r="5" spans="1:34" ht="33.75" customHeight="1">
      <c r="B5" s="12"/>
    </row>
    <row r="6" spans="1:34" ht="33.75" customHeight="1">
      <c r="B6" s="13"/>
    </row>
    <row r="7" spans="1:34" ht="33.75" customHeight="1">
      <c r="B7" s="13"/>
    </row>
    <row r="8" spans="1:34" ht="33.75" customHeight="1">
      <c r="B8" s="13"/>
    </row>
    <row r="9" spans="1:34" ht="33.75" customHeight="1">
      <c r="B9" s="13"/>
      <c r="M9" s="47"/>
    </row>
    <row r="10" spans="1:34" ht="33.75" customHeight="1">
      <c r="B10" s="13"/>
    </row>
    <row r="11" spans="1:34" ht="33.75" customHeight="1">
      <c r="B11" s="13"/>
    </row>
    <row r="12" spans="1:34" ht="33.75" customHeight="1">
      <c r="B12" s="14"/>
      <c r="C12" s="24"/>
      <c r="D12" s="24"/>
      <c r="W12" s="48"/>
      <c r="X12" s="48"/>
      <c r="Y12" s="48"/>
      <c r="Z12" s="48"/>
      <c r="AB12" s="50"/>
      <c r="AC12" s="50"/>
      <c r="AD12" s="50"/>
      <c r="AE12" s="50"/>
      <c r="AF12" s="50"/>
      <c r="AG12" s="50"/>
      <c r="AH12" s="24"/>
    </row>
    <row r="13" spans="1:34" ht="33.75" customHeight="1">
      <c r="B13" s="14"/>
      <c r="C13" s="24"/>
      <c r="D13" s="24"/>
      <c r="W13" s="48"/>
      <c r="X13" s="48"/>
      <c r="Y13" s="48"/>
      <c r="Z13" s="48"/>
      <c r="AB13" s="50"/>
      <c r="AC13" s="50"/>
      <c r="AD13" s="50"/>
      <c r="AE13" s="50"/>
      <c r="AF13" s="50"/>
      <c r="AG13" s="50"/>
      <c r="AH13" s="24"/>
    </row>
    <row r="14" spans="1:34" ht="33.75" customHeight="1">
      <c r="B14" s="14"/>
      <c r="C14" s="24"/>
      <c r="D14" s="24"/>
      <c r="E14" s="24"/>
      <c r="F14" s="24"/>
      <c r="G14" s="24"/>
      <c r="H14" s="24"/>
      <c r="I14" s="24"/>
      <c r="J14" s="24"/>
      <c r="K14" s="24"/>
      <c r="L14" s="24"/>
      <c r="M14" s="24"/>
      <c r="N14" s="24"/>
      <c r="O14" s="24"/>
      <c r="P14" s="24"/>
      <c r="Q14" s="24"/>
      <c r="R14" s="24"/>
      <c r="S14" s="24"/>
      <c r="T14" s="24"/>
      <c r="U14" s="24"/>
      <c r="V14" s="24"/>
      <c r="W14" s="48">
        <f t="shared" ref="W14:W21" si="0">+M14*T14*U14/12</f>
        <v>0</v>
      </c>
      <c r="X14" s="48"/>
      <c r="Y14" s="48"/>
      <c r="Z14" s="48"/>
      <c r="AA14" s="24">
        <v>80</v>
      </c>
      <c r="AB14" s="50">
        <f t="shared" ref="AB14:AB22" si="1">+W14*AA14/100</f>
        <v>0</v>
      </c>
      <c r="AC14" s="50"/>
      <c r="AD14" s="50"/>
      <c r="AE14" s="50">
        <f>+M14-AB14</f>
        <v>0</v>
      </c>
      <c r="AF14" s="50"/>
      <c r="AG14" s="50"/>
      <c r="AH14" s="24"/>
    </row>
    <row r="15" spans="1:34" ht="33.75" customHeight="1">
      <c r="B15" s="14"/>
      <c r="C15" s="24"/>
      <c r="D15" s="24"/>
      <c r="E15" s="24"/>
      <c r="F15" s="24"/>
      <c r="G15" s="24"/>
      <c r="H15" s="24"/>
      <c r="I15" s="24"/>
      <c r="J15" s="24"/>
      <c r="K15" s="24"/>
      <c r="L15" s="24"/>
      <c r="M15" s="24"/>
      <c r="N15" s="24"/>
      <c r="O15" s="24"/>
      <c r="P15" s="24"/>
      <c r="Q15" s="24"/>
      <c r="R15" s="24"/>
      <c r="S15" s="24"/>
      <c r="T15" s="24"/>
      <c r="U15" s="24"/>
      <c r="V15" s="24"/>
      <c r="W15" s="48">
        <f t="shared" si="0"/>
        <v>0</v>
      </c>
      <c r="X15" s="48"/>
      <c r="Y15" s="48"/>
      <c r="Z15" s="48"/>
      <c r="AA15" s="24"/>
      <c r="AB15" s="50">
        <f t="shared" si="1"/>
        <v>0</v>
      </c>
      <c r="AC15" s="50"/>
      <c r="AD15" s="50"/>
      <c r="AE15" s="50">
        <f>+M15-AB15</f>
        <v>0</v>
      </c>
      <c r="AF15" s="50"/>
      <c r="AG15" s="50"/>
      <c r="AH15" s="24"/>
    </row>
    <row r="16" spans="1:34" ht="33.75" customHeight="1">
      <c r="B16" s="14"/>
      <c r="C16" s="24"/>
      <c r="D16" s="24"/>
      <c r="E16" s="24"/>
      <c r="F16" s="24"/>
      <c r="G16" s="24"/>
      <c r="H16" s="24"/>
      <c r="I16" s="24"/>
      <c r="J16" s="24"/>
      <c r="K16" s="24"/>
      <c r="L16" s="24"/>
      <c r="M16" s="24"/>
      <c r="N16" s="24"/>
      <c r="O16" s="24"/>
      <c r="P16" s="24"/>
      <c r="Q16" s="24"/>
      <c r="R16" s="24"/>
      <c r="S16" s="24"/>
      <c r="T16" s="24"/>
      <c r="U16" s="24"/>
      <c r="V16" s="24"/>
      <c r="W16" s="48">
        <f t="shared" si="0"/>
        <v>0</v>
      </c>
      <c r="X16" s="48"/>
      <c r="Y16" s="48"/>
      <c r="Z16" s="48"/>
      <c r="AA16" s="24"/>
      <c r="AB16" s="50">
        <f t="shared" si="1"/>
        <v>0</v>
      </c>
      <c r="AC16" s="50"/>
      <c r="AD16" s="50"/>
      <c r="AE16" s="50"/>
      <c r="AF16" s="50"/>
      <c r="AG16" s="50"/>
      <c r="AH16" s="24"/>
    </row>
    <row r="17" spans="1:34" ht="33.75" customHeight="1">
      <c r="B17" s="14"/>
      <c r="C17" s="24"/>
      <c r="D17" s="24"/>
      <c r="E17" s="24"/>
      <c r="F17" s="24"/>
      <c r="G17" s="24"/>
      <c r="H17" s="24"/>
      <c r="I17" s="24"/>
      <c r="J17" s="24"/>
      <c r="K17" s="24"/>
      <c r="L17" s="24"/>
      <c r="M17" s="24"/>
      <c r="N17" s="24"/>
      <c r="O17" s="24"/>
      <c r="P17" s="24"/>
      <c r="Q17" s="24"/>
      <c r="R17" s="24"/>
      <c r="S17" s="24"/>
      <c r="T17" s="24"/>
      <c r="U17" s="24"/>
      <c r="V17" s="24"/>
      <c r="W17" s="48">
        <f t="shared" si="0"/>
        <v>0</v>
      </c>
      <c r="X17" s="48"/>
      <c r="Y17" s="48"/>
      <c r="Z17" s="48"/>
      <c r="AA17" s="24"/>
      <c r="AB17" s="50">
        <f t="shared" si="1"/>
        <v>0</v>
      </c>
      <c r="AC17" s="50"/>
      <c r="AD17" s="50"/>
      <c r="AE17" s="50"/>
      <c r="AF17" s="50"/>
      <c r="AG17" s="50"/>
      <c r="AH17" s="24"/>
    </row>
    <row r="18" spans="1:34" ht="33.75" customHeight="1">
      <c r="B18" s="14"/>
      <c r="C18" s="24"/>
      <c r="D18" s="24"/>
      <c r="E18" s="24"/>
      <c r="F18" s="24"/>
      <c r="G18" s="24"/>
      <c r="H18" s="24"/>
      <c r="I18" s="24"/>
      <c r="J18" s="24"/>
      <c r="K18" s="24"/>
      <c r="L18" s="24"/>
      <c r="M18" s="24"/>
      <c r="N18" s="24"/>
      <c r="O18" s="24"/>
      <c r="P18" s="24"/>
      <c r="Q18" s="24"/>
      <c r="R18" s="24"/>
      <c r="S18" s="24"/>
      <c r="T18" s="24"/>
      <c r="U18" s="24"/>
      <c r="V18" s="24"/>
      <c r="W18" s="48">
        <f t="shared" si="0"/>
        <v>0</v>
      </c>
      <c r="X18" s="48"/>
      <c r="Y18" s="48"/>
      <c r="Z18" s="48"/>
      <c r="AA18" s="24"/>
      <c r="AB18" s="50">
        <f t="shared" si="1"/>
        <v>0</v>
      </c>
      <c r="AC18" s="50"/>
      <c r="AD18" s="50"/>
      <c r="AE18" s="50"/>
      <c r="AF18" s="50"/>
      <c r="AG18" s="50"/>
      <c r="AH18" s="24"/>
    </row>
    <row r="19" spans="1:34" ht="33.75" customHeight="1">
      <c r="B19" s="14"/>
      <c r="C19" s="24"/>
      <c r="D19" s="24"/>
      <c r="E19" s="24"/>
      <c r="F19" s="24"/>
      <c r="G19" s="24"/>
      <c r="H19" s="24"/>
      <c r="I19" s="24"/>
      <c r="J19" s="24"/>
      <c r="K19" s="24"/>
      <c r="L19" s="24"/>
      <c r="M19" s="24"/>
      <c r="N19" s="24"/>
      <c r="O19" s="24"/>
      <c r="P19" s="24"/>
      <c r="Q19" s="24"/>
      <c r="R19" s="24"/>
      <c r="S19" s="24"/>
      <c r="T19" s="24"/>
      <c r="U19" s="24"/>
      <c r="V19" s="24"/>
      <c r="W19" s="48">
        <f t="shared" si="0"/>
        <v>0</v>
      </c>
      <c r="X19" s="48"/>
      <c r="Y19" s="48"/>
      <c r="Z19" s="48"/>
      <c r="AA19" s="24"/>
      <c r="AB19" s="50">
        <f t="shared" si="1"/>
        <v>0</v>
      </c>
      <c r="AC19" s="50"/>
      <c r="AD19" s="50"/>
      <c r="AE19" s="50"/>
      <c r="AF19" s="50"/>
      <c r="AG19" s="50"/>
      <c r="AH19" s="24"/>
    </row>
    <row r="20" spans="1:34" ht="33.75" customHeight="1">
      <c r="B20" s="15"/>
      <c r="C20" s="24"/>
      <c r="D20" s="24"/>
      <c r="E20" s="24"/>
      <c r="F20" s="24"/>
      <c r="G20" s="24"/>
      <c r="H20" s="24"/>
      <c r="I20" s="24"/>
      <c r="J20" s="24"/>
      <c r="K20" s="24"/>
      <c r="L20" s="24"/>
      <c r="M20" s="24"/>
      <c r="N20" s="24"/>
      <c r="O20" s="24"/>
      <c r="P20" s="24"/>
      <c r="Q20" s="24"/>
      <c r="R20" s="24"/>
      <c r="S20" s="24"/>
      <c r="T20" s="24"/>
      <c r="U20" s="24"/>
      <c r="V20" s="24"/>
      <c r="W20" s="48">
        <f t="shared" si="0"/>
        <v>0</v>
      </c>
      <c r="X20" s="48"/>
      <c r="Y20" s="48"/>
      <c r="Z20" s="48"/>
      <c r="AA20" s="24"/>
      <c r="AB20" s="50">
        <f t="shared" si="1"/>
        <v>0</v>
      </c>
      <c r="AC20" s="50"/>
      <c r="AD20" s="50"/>
      <c r="AE20" s="50"/>
      <c r="AF20" s="50"/>
      <c r="AG20" s="50"/>
      <c r="AH20" s="24"/>
    </row>
    <row r="21" spans="1:34" ht="41.25" customHeight="1">
      <c r="B21" s="16"/>
      <c r="C21" s="25" t="s">
        <v>98</v>
      </c>
      <c r="D21" s="25"/>
      <c r="E21" s="38"/>
      <c r="F21" s="38"/>
      <c r="G21" s="38"/>
      <c r="H21" s="38"/>
      <c r="I21" s="38"/>
      <c r="J21" s="38"/>
      <c r="K21" s="16"/>
      <c r="L21" s="45"/>
      <c r="M21" s="24"/>
      <c r="N21" s="24"/>
      <c r="O21" s="24"/>
      <c r="P21" s="24"/>
      <c r="Q21" s="24"/>
      <c r="R21" s="24"/>
      <c r="S21" s="24"/>
      <c r="T21" s="24"/>
      <c r="U21" s="24"/>
      <c r="V21" s="24"/>
      <c r="W21" s="48">
        <f t="shared" si="0"/>
        <v>0</v>
      </c>
      <c r="X21" s="48"/>
      <c r="Y21" s="48"/>
      <c r="Z21" s="48"/>
      <c r="AA21" s="24"/>
      <c r="AB21" s="50">
        <f t="shared" si="1"/>
        <v>0</v>
      </c>
      <c r="AC21" s="50"/>
      <c r="AD21" s="50"/>
      <c r="AE21" s="50"/>
      <c r="AF21" s="50"/>
      <c r="AG21" s="50"/>
      <c r="AH21" s="24"/>
    </row>
    <row r="22" spans="1:34" ht="41.25" customHeight="1">
      <c r="B22" s="16"/>
      <c r="C22" s="26" t="s">
        <v>333</v>
      </c>
      <c r="D22" s="26"/>
      <c r="E22" s="39"/>
      <c r="F22" s="39"/>
      <c r="G22" s="39"/>
      <c r="H22" s="39"/>
      <c r="I22" s="39"/>
      <c r="J22" s="39"/>
      <c r="K22" s="16"/>
      <c r="L22" s="45"/>
      <c r="M22" s="24"/>
      <c r="N22" s="24"/>
      <c r="O22" s="24"/>
      <c r="P22" s="24"/>
      <c r="Q22" s="24"/>
      <c r="R22" s="24"/>
      <c r="S22" s="24"/>
      <c r="T22" s="24"/>
      <c r="U22" s="24"/>
      <c r="V22" s="24"/>
      <c r="W22" s="48"/>
      <c r="X22" s="48"/>
      <c r="Y22" s="48"/>
      <c r="Z22" s="48"/>
      <c r="AA22" s="24"/>
      <c r="AB22" s="50">
        <f t="shared" si="1"/>
        <v>0</v>
      </c>
      <c r="AC22" s="50"/>
      <c r="AD22" s="50"/>
      <c r="AE22" s="50"/>
      <c r="AF22" s="50"/>
      <c r="AG22" s="50"/>
      <c r="AH22" s="24"/>
    </row>
    <row r="23" spans="1:34" ht="25.5" customHeight="1">
      <c r="B23" s="17" t="s">
        <v>354</v>
      </c>
      <c r="C23" s="17"/>
      <c r="D23" s="17"/>
      <c r="E23" s="17"/>
      <c r="F23" s="17"/>
      <c r="G23" s="17"/>
      <c r="H23" s="17"/>
      <c r="I23" s="17"/>
      <c r="J23" s="17"/>
      <c r="K23" s="17"/>
      <c r="L23" s="46"/>
      <c r="M23" s="24"/>
      <c r="N23" s="24"/>
      <c r="O23" s="24"/>
      <c r="P23" s="24"/>
      <c r="Q23" s="24"/>
      <c r="R23" s="24"/>
      <c r="S23" s="24"/>
      <c r="T23" s="24"/>
      <c r="U23" s="24"/>
      <c r="V23" s="24"/>
      <c r="W23" s="48">
        <f t="shared" ref="W23:W31" si="2">+M23*T23*U23/12</f>
        <v>0</v>
      </c>
      <c r="X23" s="48"/>
      <c r="Y23" s="48"/>
      <c r="Z23" s="48"/>
      <c r="AA23" s="24"/>
      <c r="AB23" s="50"/>
      <c r="AC23" s="50"/>
      <c r="AD23" s="50"/>
      <c r="AE23" s="50"/>
      <c r="AF23" s="50"/>
      <c r="AG23" s="50"/>
      <c r="AH23" s="24"/>
    </row>
    <row r="24" spans="1:34" ht="25.5" customHeight="1">
      <c r="B24" s="17"/>
      <c r="C24" s="17"/>
      <c r="D24" s="17"/>
      <c r="E24" s="17"/>
      <c r="F24" s="17"/>
      <c r="G24" s="17"/>
      <c r="H24" s="17"/>
      <c r="I24" s="17"/>
      <c r="J24" s="17"/>
      <c r="K24" s="17"/>
      <c r="L24" s="46"/>
      <c r="M24" s="24"/>
      <c r="N24" s="24"/>
      <c r="O24" s="24"/>
      <c r="P24" s="24"/>
      <c r="Q24" s="24"/>
      <c r="R24" s="24"/>
      <c r="S24" s="24"/>
      <c r="T24" s="24"/>
      <c r="U24" s="24"/>
      <c r="V24" s="24"/>
      <c r="W24" s="48">
        <f t="shared" si="2"/>
        <v>0</v>
      </c>
      <c r="X24" s="48"/>
      <c r="Y24" s="48"/>
      <c r="Z24" s="48"/>
      <c r="AA24" s="24"/>
      <c r="AB24" s="50"/>
      <c r="AC24" s="50"/>
      <c r="AD24" s="50"/>
      <c r="AE24" s="50"/>
      <c r="AF24" s="50"/>
      <c r="AG24" s="50"/>
      <c r="AH24" s="24"/>
    </row>
    <row r="25" spans="1:34" s="4" customFormat="1" ht="22.5" customHeight="1">
      <c r="A25" s="7"/>
      <c r="B25" s="18" t="s">
        <v>263</v>
      </c>
      <c r="C25" s="18"/>
      <c r="D25" s="18"/>
      <c r="E25" s="18"/>
      <c r="F25" s="18"/>
      <c r="G25" s="18"/>
      <c r="H25" s="18"/>
      <c r="I25" s="18"/>
      <c r="J25" s="18"/>
      <c r="K25" s="18"/>
      <c r="L25" s="19"/>
      <c r="M25" s="19"/>
      <c r="N25" s="19"/>
      <c r="O25" s="19"/>
      <c r="P25" s="19"/>
      <c r="Q25" s="19"/>
      <c r="R25" s="19"/>
      <c r="S25" s="19"/>
      <c r="T25" s="19"/>
      <c r="U25" s="19"/>
      <c r="V25" s="19"/>
      <c r="W25" s="49">
        <f t="shared" si="2"/>
        <v>0</v>
      </c>
      <c r="X25" s="49"/>
      <c r="Y25" s="49"/>
      <c r="Z25" s="49"/>
      <c r="AA25" s="19"/>
      <c r="AB25" s="51"/>
      <c r="AC25" s="51"/>
      <c r="AD25" s="51"/>
      <c r="AE25" s="51"/>
      <c r="AF25" s="51"/>
      <c r="AG25" s="51"/>
      <c r="AH25" s="19"/>
    </row>
    <row r="26" spans="1:34" s="4" customFormat="1" ht="22.5" customHeight="1">
      <c r="A26" s="7"/>
      <c r="B26" s="19"/>
      <c r="C26" s="19"/>
      <c r="D26" s="19"/>
      <c r="E26" s="19"/>
      <c r="F26" s="19"/>
      <c r="G26" s="19"/>
      <c r="H26" s="19"/>
      <c r="I26" s="19"/>
      <c r="J26" s="19"/>
      <c r="K26" s="19"/>
      <c r="L26" s="19"/>
      <c r="M26" s="19"/>
      <c r="N26" s="19"/>
      <c r="O26" s="19"/>
      <c r="P26" s="19"/>
      <c r="Q26" s="19"/>
      <c r="R26" s="19"/>
      <c r="S26" s="19"/>
      <c r="T26" s="19"/>
      <c r="U26" s="19"/>
      <c r="V26" s="19"/>
      <c r="W26" s="49">
        <f t="shared" si="2"/>
        <v>0</v>
      </c>
      <c r="X26" s="49"/>
      <c r="Y26" s="49"/>
      <c r="Z26" s="49"/>
      <c r="AA26" s="19"/>
      <c r="AB26" s="51"/>
      <c r="AC26" s="51"/>
      <c r="AD26" s="51"/>
      <c r="AE26" s="51"/>
      <c r="AF26" s="51"/>
      <c r="AG26" s="51"/>
      <c r="AH26" s="19"/>
    </row>
    <row r="27" spans="1:34" s="4" customFormat="1" ht="22.5" customHeight="1">
      <c r="A27" s="7"/>
      <c r="B27" s="19"/>
      <c r="C27" s="19"/>
      <c r="D27" s="19"/>
      <c r="E27" s="19"/>
      <c r="F27" s="19"/>
      <c r="G27" s="19"/>
      <c r="H27" s="19"/>
      <c r="I27" s="19"/>
      <c r="J27" s="19"/>
      <c r="K27" s="19"/>
      <c r="L27" s="19"/>
      <c r="M27" s="19"/>
      <c r="N27" s="19"/>
      <c r="O27" s="19"/>
      <c r="P27" s="19"/>
      <c r="Q27" s="19"/>
      <c r="R27" s="19"/>
      <c r="S27" s="19"/>
      <c r="T27" s="19"/>
      <c r="U27" s="19"/>
      <c r="V27" s="19"/>
      <c r="W27" s="49">
        <f t="shared" si="2"/>
        <v>0</v>
      </c>
      <c r="X27" s="49"/>
      <c r="Y27" s="49"/>
      <c r="Z27" s="49"/>
      <c r="AA27" s="19"/>
      <c r="AB27" s="51"/>
      <c r="AC27" s="51"/>
      <c r="AD27" s="51"/>
      <c r="AE27" s="51"/>
      <c r="AF27" s="51"/>
      <c r="AG27" s="51"/>
      <c r="AH27" s="19"/>
    </row>
    <row r="28" spans="1:34" s="4" customFormat="1" ht="22.5" customHeight="1">
      <c r="A28" s="7"/>
      <c r="B28" s="20" t="s">
        <v>235</v>
      </c>
      <c r="C28" s="27" t="s">
        <v>262</v>
      </c>
      <c r="D28" s="33"/>
      <c r="E28" s="33"/>
      <c r="F28" s="33"/>
      <c r="G28" s="33"/>
      <c r="H28" s="33"/>
      <c r="I28" s="33"/>
      <c r="J28" s="41">
        <v>2</v>
      </c>
      <c r="K28" s="28"/>
      <c r="L28" s="33"/>
      <c r="M28" s="33"/>
      <c r="N28" s="19"/>
      <c r="O28" s="19"/>
      <c r="P28" s="19"/>
      <c r="Q28" s="19"/>
      <c r="R28" s="19"/>
      <c r="S28" s="19"/>
      <c r="T28" s="19"/>
      <c r="U28" s="19"/>
      <c r="V28" s="19"/>
      <c r="W28" s="49">
        <f t="shared" si="2"/>
        <v>0</v>
      </c>
      <c r="X28" s="49"/>
      <c r="Y28" s="49"/>
      <c r="Z28" s="49"/>
      <c r="AA28" s="19"/>
      <c r="AB28" s="51"/>
      <c r="AC28" s="51"/>
      <c r="AD28" s="51"/>
      <c r="AE28" s="51"/>
      <c r="AF28" s="51"/>
      <c r="AG28" s="51"/>
      <c r="AH28" s="19"/>
    </row>
    <row r="29" spans="1:34" s="4" customFormat="1" ht="22.5" customHeight="1">
      <c r="A29" s="7"/>
      <c r="B29" s="20"/>
      <c r="C29" s="28"/>
      <c r="D29" s="33"/>
      <c r="E29" s="33"/>
      <c r="F29" s="33"/>
      <c r="G29" s="33"/>
      <c r="H29" s="33"/>
      <c r="I29" s="33"/>
      <c r="J29" s="41"/>
      <c r="K29" s="28"/>
      <c r="L29" s="33"/>
      <c r="M29" s="33"/>
      <c r="N29" s="19"/>
      <c r="O29" s="19"/>
      <c r="P29" s="19"/>
      <c r="Q29" s="19"/>
      <c r="R29" s="19"/>
      <c r="S29" s="19"/>
      <c r="T29" s="19"/>
      <c r="U29" s="19"/>
      <c r="V29" s="19"/>
      <c r="W29" s="49">
        <f t="shared" si="2"/>
        <v>0</v>
      </c>
      <c r="X29" s="49"/>
      <c r="Y29" s="49"/>
      <c r="Z29" s="49"/>
      <c r="AA29" s="19"/>
      <c r="AB29" s="51"/>
      <c r="AC29" s="51"/>
      <c r="AD29" s="51"/>
      <c r="AE29" s="51"/>
      <c r="AF29" s="51"/>
      <c r="AG29" s="51"/>
      <c r="AH29" s="19"/>
    </row>
    <row r="30" spans="1:34" s="4" customFormat="1" ht="22.5" customHeight="1">
      <c r="A30" s="7"/>
      <c r="B30" s="20" t="s">
        <v>236</v>
      </c>
      <c r="C30" s="27" t="s">
        <v>3</v>
      </c>
      <c r="D30" s="33"/>
      <c r="E30" s="33"/>
      <c r="F30" s="33"/>
      <c r="G30" s="33"/>
      <c r="H30" s="33"/>
      <c r="I30" s="33"/>
      <c r="J30" s="41"/>
      <c r="K30" s="28"/>
      <c r="L30" s="33"/>
      <c r="M30" s="33"/>
      <c r="N30" s="19"/>
      <c r="O30" s="19"/>
      <c r="P30" s="19"/>
      <c r="Q30" s="19"/>
      <c r="R30" s="19"/>
      <c r="S30" s="19"/>
      <c r="T30" s="19"/>
      <c r="U30" s="19"/>
      <c r="V30" s="19"/>
      <c r="W30" s="49">
        <f t="shared" si="2"/>
        <v>0</v>
      </c>
      <c r="X30" s="49"/>
      <c r="Y30" s="49"/>
      <c r="Z30" s="49"/>
      <c r="AA30" s="19"/>
      <c r="AB30" s="51"/>
      <c r="AC30" s="51"/>
      <c r="AD30" s="51"/>
      <c r="AE30" s="51"/>
      <c r="AF30" s="51"/>
      <c r="AG30" s="51"/>
      <c r="AH30" s="19"/>
    </row>
    <row r="31" spans="1:34" s="4" customFormat="1" ht="22.5" customHeight="1">
      <c r="A31" s="7"/>
      <c r="B31" s="20"/>
      <c r="C31" s="29" t="s">
        <v>0</v>
      </c>
      <c r="D31" s="33" t="s">
        <v>242</v>
      </c>
      <c r="E31" s="33"/>
      <c r="F31" s="33"/>
      <c r="G31" s="33"/>
      <c r="H31" s="33"/>
      <c r="I31" s="33"/>
      <c r="J31" s="42" t="s">
        <v>346</v>
      </c>
      <c r="K31" s="28"/>
      <c r="L31" s="33"/>
      <c r="M31" s="33"/>
      <c r="N31" s="19"/>
      <c r="O31" s="19"/>
      <c r="P31" s="19"/>
      <c r="Q31" s="19"/>
      <c r="R31" s="19"/>
      <c r="S31" s="19"/>
      <c r="T31" s="19"/>
      <c r="U31" s="19"/>
      <c r="V31" s="19"/>
      <c r="W31" s="49">
        <f t="shared" si="2"/>
        <v>0</v>
      </c>
      <c r="X31" s="49"/>
      <c r="Y31" s="49"/>
      <c r="Z31" s="49"/>
      <c r="AA31" s="19"/>
      <c r="AB31" s="51"/>
      <c r="AC31" s="51"/>
      <c r="AD31" s="51"/>
      <c r="AE31" s="51"/>
      <c r="AF31" s="51"/>
      <c r="AG31" s="51"/>
      <c r="AH31" s="19"/>
    </row>
    <row r="32" spans="1:34" s="4" customFormat="1" ht="22.5" customHeight="1">
      <c r="A32" s="7"/>
      <c r="B32" s="21"/>
      <c r="C32" s="30" t="s">
        <v>239</v>
      </c>
      <c r="D32" s="34" t="s">
        <v>243</v>
      </c>
      <c r="E32" s="34"/>
      <c r="F32" s="34"/>
      <c r="G32" s="34"/>
      <c r="H32" s="34"/>
      <c r="I32" s="34"/>
      <c r="J32" s="43">
        <v>4</v>
      </c>
      <c r="K32" s="31"/>
      <c r="L32" s="34"/>
      <c r="M32" s="34"/>
      <c r="AB32" s="52"/>
      <c r="AC32" s="52"/>
      <c r="AD32" s="52"/>
      <c r="AE32" s="52"/>
      <c r="AF32" s="52"/>
      <c r="AG32" s="52"/>
    </row>
    <row r="33" spans="1:13" s="4" customFormat="1" ht="22.5" customHeight="1">
      <c r="A33" s="7"/>
      <c r="B33" s="21"/>
      <c r="C33" s="30" t="s">
        <v>240</v>
      </c>
      <c r="D33" s="34" t="s">
        <v>232</v>
      </c>
      <c r="E33" s="34"/>
      <c r="F33" s="34"/>
      <c r="G33" s="34"/>
      <c r="H33" s="34"/>
      <c r="I33" s="34"/>
      <c r="J33" s="43">
        <v>5</v>
      </c>
      <c r="K33" s="31"/>
      <c r="L33" s="34"/>
      <c r="M33" s="34"/>
    </row>
    <row r="34" spans="1:13" s="4" customFormat="1" ht="22.5" customHeight="1">
      <c r="A34" s="7"/>
      <c r="B34" s="21"/>
      <c r="C34" s="30" t="s">
        <v>150</v>
      </c>
      <c r="D34" s="34" t="s">
        <v>244</v>
      </c>
      <c r="E34" s="34"/>
      <c r="F34" s="34"/>
      <c r="G34" s="34"/>
      <c r="H34" s="34"/>
      <c r="I34" s="34"/>
      <c r="J34" s="43">
        <v>5</v>
      </c>
      <c r="K34" s="31"/>
      <c r="L34" s="34"/>
      <c r="M34" s="34"/>
    </row>
    <row r="35" spans="1:13" s="4" customFormat="1" ht="22.5" customHeight="1">
      <c r="A35" s="7"/>
      <c r="B35" s="21"/>
      <c r="C35" s="31"/>
      <c r="D35" s="34"/>
      <c r="E35" s="34"/>
      <c r="F35" s="34"/>
      <c r="G35" s="34"/>
      <c r="H35" s="34"/>
      <c r="I35" s="34"/>
      <c r="J35" s="43"/>
      <c r="K35" s="31"/>
      <c r="L35" s="34"/>
      <c r="M35" s="34"/>
    </row>
    <row r="36" spans="1:13" s="4" customFormat="1" ht="22.5" customHeight="1">
      <c r="A36" s="7"/>
      <c r="B36" s="21" t="s">
        <v>55</v>
      </c>
      <c r="C36" s="22" t="s">
        <v>4</v>
      </c>
      <c r="D36" s="34"/>
      <c r="E36" s="34"/>
      <c r="F36" s="34"/>
      <c r="G36" s="34"/>
      <c r="H36" s="34"/>
      <c r="I36" s="34"/>
      <c r="J36" s="43"/>
      <c r="K36" s="31"/>
      <c r="L36" s="34"/>
      <c r="M36" s="34"/>
    </row>
    <row r="37" spans="1:13" s="4" customFormat="1" ht="22.5" customHeight="1">
      <c r="A37" s="7"/>
      <c r="B37" s="22"/>
      <c r="C37" s="30" t="s">
        <v>0</v>
      </c>
      <c r="D37" s="34" t="s">
        <v>253</v>
      </c>
      <c r="E37" s="34"/>
      <c r="F37" s="34"/>
      <c r="G37" s="34"/>
      <c r="H37" s="34"/>
      <c r="I37" s="34"/>
      <c r="J37" s="43">
        <v>6</v>
      </c>
      <c r="K37" s="31"/>
      <c r="L37" s="34"/>
      <c r="M37" s="34"/>
    </row>
    <row r="38" spans="1:13" s="4" customFormat="1" ht="22.5" customHeight="1">
      <c r="A38" s="7"/>
      <c r="B38" s="22"/>
      <c r="C38" s="30" t="s">
        <v>239</v>
      </c>
      <c r="D38" s="34" t="s">
        <v>254</v>
      </c>
      <c r="E38" s="34"/>
      <c r="F38" s="34"/>
      <c r="G38" s="34"/>
      <c r="H38" s="34"/>
      <c r="I38" s="34"/>
      <c r="J38" s="43">
        <v>6</v>
      </c>
      <c r="K38" s="31"/>
      <c r="L38" s="34"/>
      <c r="M38" s="34"/>
    </row>
    <row r="39" spans="1:13" s="4" customFormat="1" ht="22.5" customHeight="1">
      <c r="A39" s="7"/>
      <c r="B39" s="22"/>
      <c r="C39" s="30" t="s">
        <v>240</v>
      </c>
      <c r="D39" s="34" t="s">
        <v>367</v>
      </c>
      <c r="E39" s="34"/>
      <c r="F39" s="34"/>
      <c r="G39" s="34"/>
      <c r="H39" s="34"/>
      <c r="I39" s="34"/>
      <c r="J39" s="43">
        <v>6</v>
      </c>
      <c r="K39" s="31"/>
      <c r="L39" s="34"/>
      <c r="M39" s="34"/>
    </row>
    <row r="40" spans="1:13" s="4" customFormat="1" ht="22.5" customHeight="1">
      <c r="A40" s="7"/>
      <c r="B40" s="22"/>
      <c r="C40" s="30" t="s">
        <v>150</v>
      </c>
      <c r="D40" s="34" t="s">
        <v>368</v>
      </c>
      <c r="E40" s="34"/>
      <c r="F40" s="34"/>
      <c r="G40" s="34"/>
      <c r="H40" s="34"/>
      <c r="I40" s="34"/>
      <c r="J40" s="43">
        <v>7</v>
      </c>
      <c r="K40" s="31"/>
      <c r="L40" s="34"/>
      <c r="M40" s="34"/>
    </row>
    <row r="41" spans="1:13" s="4" customFormat="1" ht="22.5" customHeight="1">
      <c r="A41" s="7"/>
      <c r="B41" s="22"/>
      <c r="C41" s="30" t="s">
        <v>170</v>
      </c>
      <c r="D41" s="34" t="s">
        <v>234</v>
      </c>
      <c r="E41" s="34"/>
      <c r="F41" s="34"/>
      <c r="G41" s="34"/>
      <c r="H41" s="34"/>
      <c r="I41" s="34"/>
      <c r="J41" s="43">
        <v>7</v>
      </c>
      <c r="K41" s="31"/>
      <c r="L41" s="34"/>
      <c r="M41" s="34"/>
    </row>
    <row r="42" spans="1:13" s="4" customFormat="1" ht="22.5" customHeight="1">
      <c r="A42" s="7"/>
      <c r="B42" s="22"/>
      <c r="C42" s="30" t="s">
        <v>117</v>
      </c>
      <c r="D42" s="34" t="s">
        <v>38</v>
      </c>
      <c r="E42" s="34"/>
      <c r="F42" s="34"/>
      <c r="G42" s="34"/>
      <c r="H42" s="34"/>
      <c r="I42" s="34"/>
      <c r="J42" s="43">
        <v>7</v>
      </c>
      <c r="K42" s="31"/>
      <c r="L42" s="34"/>
      <c r="M42" s="34"/>
    </row>
    <row r="43" spans="1:13" s="4" customFormat="1" ht="22.5" customHeight="1">
      <c r="A43" s="7"/>
      <c r="B43" s="22"/>
      <c r="C43" s="30" t="s">
        <v>88</v>
      </c>
      <c r="D43" s="34" t="s">
        <v>82</v>
      </c>
      <c r="E43" s="34"/>
      <c r="F43" s="34"/>
      <c r="G43" s="34"/>
      <c r="H43" s="34"/>
      <c r="I43" s="34"/>
      <c r="J43" s="43">
        <v>8</v>
      </c>
      <c r="K43" s="31"/>
      <c r="L43" s="34"/>
      <c r="M43" s="34"/>
    </row>
    <row r="44" spans="1:13" s="4" customFormat="1" ht="22.5" customHeight="1">
      <c r="A44" s="7"/>
      <c r="B44" s="22"/>
      <c r="C44" s="30" t="s">
        <v>245</v>
      </c>
      <c r="D44" s="34" t="s">
        <v>13</v>
      </c>
      <c r="E44" s="34"/>
      <c r="F44" s="34"/>
      <c r="G44" s="34"/>
      <c r="H44" s="34"/>
      <c r="I44" s="34"/>
      <c r="J44" s="43">
        <v>8</v>
      </c>
      <c r="K44" s="31"/>
      <c r="L44" s="34"/>
      <c r="M44" s="34"/>
    </row>
    <row r="45" spans="1:13" s="4" customFormat="1" ht="22.5" customHeight="1">
      <c r="A45" s="7"/>
      <c r="B45" s="22"/>
      <c r="C45" s="30" t="s">
        <v>39</v>
      </c>
      <c r="D45" s="34" t="s">
        <v>152</v>
      </c>
      <c r="E45" s="34"/>
      <c r="F45" s="34"/>
      <c r="G45" s="34"/>
      <c r="H45" s="34"/>
      <c r="I45" s="34"/>
      <c r="J45" s="43">
        <v>9</v>
      </c>
      <c r="K45" s="31"/>
      <c r="L45" s="34"/>
      <c r="M45" s="34"/>
    </row>
    <row r="46" spans="1:13" s="4" customFormat="1" ht="22.5" customHeight="1">
      <c r="A46" s="7"/>
      <c r="B46" s="22"/>
      <c r="C46" s="30" t="s">
        <v>30</v>
      </c>
      <c r="D46" s="34" t="s">
        <v>255</v>
      </c>
      <c r="E46" s="34"/>
      <c r="F46" s="34"/>
      <c r="G46" s="34"/>
      <c r="H46" s="34"/>
      <c r="I46" s="34"/>
      <c r="J46" s="43">
        <v>9</v>
      </c>
      <c r="K46" s="31"/>
      <c r="L46" s="34"/>
      <c r="M46" s="34"/>
    </row>
    <row r="47" spans="1:13" s="4" customFormat="1" ht="22.5" customHeight="1">
      <c r="A47" s="7"/>
      <c r="B47" s="22"/>
      <c r="C47" s="30" t="s">
        <v>246</v>
      </c>
      <c r="D47" s="34" t="s">
        <v>105</v>
      </c>
      <c r="E47" s="34"/>
      <c r="F47" s="34"/>
      <c r="G47" s="34"/>
      <c r="H47" s="34"/>
      <c r="I47" s="34"/>
      <c r="J47" s="43">
        <v>9</v>
      </c>
      <c r="K47" s="31"/>
      <c r="L47" s="34"/>
      <c r="M47" s="34"/>
    </row>
    <row r="48" spans="1:13" s="4" customFormat="1" ht="22.5" customHeight="1">
      <c r="A48" s="7"/>
      <c r="B48" s="22"/>
      <c r="C48" s="30" t="s">
        <v>26</v>
      </c>
      <c r="D48" s="34" t="s">
        <v>45</v>
      </c>
      <c r="E48" s="34"/>
      <c r="F48" s="34"/>
      <c r="G48" s="34"/>
      <c r="H48" s="34"/>
      <c r="I48" s="34"/>
      <c r="J48" s="43">
        <v>10</v>
      </c>
      <c r="K48" s="31"/>
      <c r="L48" s="34"/>
      <c r="M48" s="34"/>
    </row>
    <row r="49" spans="1:13" s="4" customFormat="1" ht="22.5" customHeight="1">
      <c r="A49" s="7"/>
      <c r="B49" s="22"/>
      <c r="C49" s="30" t="s">
        <v>247</v>
      </c>
      <c r="D49" s="34" t="s">
        <v>212</v>
      </c>
      <c r="E49" s="34"/>
      <c r="F49" s="34"/>
      <c r="G49" s="34"/>
      <c r="H49" s="34"/>
      <c r="I49" s="34"/>
      <c r="J49" s="43">
        <v>11</v>
      </c>
      <c r="K49" s="31"/>
      <c r="L49" s="34"/>
      <c r="M49" s="34"/>
    </row>
    <row r="50" spans="1:13" s="4" customFormat="1" ht="22.5" customHeight="1">
      <c r="A50" s="7"/>
      <c r="B50" s="22"/>
      <c r="C50" s="30" t="s">
        <v>248</v>
      </c>
      <c r="D50" s="34" t="s">
        <v>257</v>
      </c>
      <c r="E50" s="34"/>
      <c r="F50" s="34"/>
      <c r="G50" s="34"/>
      <c r="H50" s="34"/>
      <c r="I50" s="34"/>
      <c r="J50" s="43">
        <v>11</v>
      </c>
      <c r="K50" s="31"/>
      <c r="L50" s="34"/>
      <c r="M50" s="34"/>
    </row>
    <row r="51" spans="1:13" s="4" customFormat="1" ht="22.5" customHeight="1">
      <c r="A51" s="7"/>
      <c r="B51" s="22"/>
      <c r="C51" s="30" t="s">
        <v>249</v>
      </c>
      <c r="D51" s="34" t="s">
        <v>258</v>
      </c>
      <c r="E51" s="34"/>
      <c r="F51" s="34"/>
      <c r="G51" s="34"/>
      <c r="H51" s="34"/>
      <c r="I51" s="34"/>
      <c r="J51" s="43">
        <v>11</v>
      </c>
      <c r="K51" s="31"/>
      <c r="L51" s="34"/>
      <c r="M51" s="34"/>
    </row>
    <row r="52" spans="1:13" s="4" customFormat="1" ht="22.5" customHeight="1">
      <c r="A52" s="7"/>
      <c r="B52" s="22"/>
      <c r="C52" s="30" t="s">
        <v>250</v>
      </c>
      <c r="D52" s="34" t="s">
        <v>260</v>
      </c>
      <c r="E52" s="34"/>
      <c r="F52" s="34"/>
      <c r="G52" s="34"/>
      <c r="H52" s="34"/>
      <c r="I52" s="34"/>
      <c r="J52" s="43">
        <v>12</v>
      </c>
      <c r="K52" s="31"/>
      <c r="L52" s="34"/>
      <c r="M52" s="34"/>
    </row>
    <row r="53" spans="1:13" s="4" customFormat="1" ht="22.5" customHeight="1">
      <c r="A53" s="7"/>
      <c r="B53" s="22"/>
      <c r="C53" s="30" t="s">
        <v>251</v>
      </c>
      <c r="D53" s="34" t="s">
        <v>147</v>
      </c>
      <c r="E53" s="34"/>
      <c r="F53" s="34"/>
      <c r="G53" s="34"/>
      <c r="H53" s="34"/>
      <c r="I53" s="34"/>
      <c r="J53" s="43">
        <v>12</v>
      </c>
      <c r="K53" s="31"/>
      <c r="L53" s="34"/>
      <c r="M53" s="34"/>
    </row>
    <row r="54" spans="1:13" s="4" customFormat="1" ht="22.5" customHeight="1">
      <c r="A54" s="7"/>
      <c r="B54" s="22"/>
      <c r="C54" s="30" t="s">
        <v>144</v>
      </c>
      <c r="D54" s="35" t="s">
        <v>141</v>
      </c>
      <c r="E54" s="35"/>
      <c r="F54" s="35"/>
      <c r="G54" s="35"/>
      <c r="H54" s="35"/>
      <c r="I54" s="35"/>
      <c r="J54" s="30">
        <v>13</v>
      </c>
      <c r="K54" s="31"/>
      <c r="L54" s="35"/>
      <c r="M54" s="35"/>
    </row>
    <row r="55" spans="1:13" s="5" customFormat="1" ht="22.5" customHeight="1">
      <c r="A55" s="7"/>
      <c r="C55" s="30" t="s">
        <v>347</v>
      </c>
      <c r="D55" s="35" t="s">
        <v>348</v>
      </c>
      <c r="E55" s="35"/>
      <c r="F55" s="35"/>
      <c r="G55" s="35"/>
      <c r="H55" s="35"/>
      <c r="I55" s="35"/>
      <c r="J55" s="30" t="s">
        <v>8</v>
      </c>
    </row>
    <row r="56" spans="1:13" s="5" customFormat="1" ht="22.5" customHeight="1">
      <c r="A56" s="7"/>
    </row>
    <row r="57" spans="1:13" s="5" customFormat="1" ht="22.5" customHeight="1">
      <c r="A57" s="7"/>
    </row>
    <row r="58" spans="1:13" s="5" customFormat="1" ht="22.5" customHeight="1">
      <c r="A58" s="7"/>
      <c r="D58" s="36" t="s">
        <v>182</v>
      </c>
      <c r="E58" s="36"/>
      <c r="F58" s="36"/>
      <c r="G58" s="40" t="s">
        <v>325</v>
      </c>
      <c r="H58" s="40"/>
    </row>
    <row r="59" spans="1:13" s="5" customFormat="1" ht="22.5" customHeight="1">
      <c r="A59" s="7"/>
      <c r="D59" s="37" t="s">
        <v>334</v>
      </c>
      <c r="E59" s="37"/>
      <c r="F59" s="37"/>
      <c r="G59" s="40" t="s">
        <v>325</v>
      </c>
      <c r="H59" s="40"/>
    </row>
    <row r="60" spans="1:13" s="5" customFormat="1" ht="22.5" customHeight="1">
      <c r="A60" s="7"/>
    </row>
    <row r="61" spans="1:13" s="5" customFormat="1">
      <c r="A61" s="7"/>
    </row>
    <row r="62" spans="1:13" s="6" customFormat="1">
      <c r="A62" s="1"/>
    </row>
    <row r="63" spans="1:13" s="6" customFormat="1">
      <c r="A63" s="1"/>
    </row>
    <row r="64" spans="1:13" s="6" customFormat="1">
      <c r="A64" s="1"/>
    </row>
    <row r="65" spans="1:1" s="6" customFormat="1">
      <c r="A65" s="1"/>
    </row>
    <row r="152" spans="36:36">
      <c r="AJ152" s="53" t="s">
        <v>349</v>
      </c>
    </row>
  </sheetData>
  <mergeCells count="12">
    <mergeCell ref="B2:K2"/>
    <mergeCell ref="B3:K3"/>
    <mergeCell ref="C21:D21"/>
    <mergeCell ref="E21:J21"/>
    <mergeCell ref="C22:D22"/>
    <mergeCell ref="E22:J22"/>
    <mergeCell ref="B23:K23"/>
    <mergeCell ref="B25:K25"/>
    <mergeCell ref="D58:F58"/>
    <mergeCell ref="G58:H58"/>
    <mergeCell ref="D59:F59"/>
    <mergeCell ref="G59:H59"/>
  </mergeCells>
  <phoneticPr fontId="1"/>
  <printOptions horizontalCentered="1"/>
  <pageMargins left="0.19685039370078741" right="0.19685039370078741" top="0.98425196850393704" bottom="0.19685039370078741" header="0.31496062992125984" footer="0.11811023622047245"/>
  <pageSetup paperSize="9" firstPageNumber="0" fitToWidth="1" fitToHeight="1" orientation="portrait" usePrinterDefaults="1" blackAndWhite="1" useFirstPageNumber="1" r:id="rId1"/>
  <headerFooter differentFirst="1">
    <oddFooter>&amp;C-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6699"/>
  </sheetPr>
  <dimension ref="A1:AP412"/>
  <sheetViews>
    <sheetView showGridLines="0" tabSelected="1" topLeftCell="A88" workbookViewId="0">
      <selection activeCell="V342" sqref="V342:AL344"/>
    </sheetView>
  </sheetViews>
  <sheetFormatPr defaultRowHeight="24.95" customHeight="1"/>
  <cols>
    <col min="1" max="1" width="2.5" style="54" customWidth="1"/>
    <col min="2" max="2" width="1.625" style="55" customWidth="1"/>
    <col min="3" max="3" width="4.25" style="55" customWidth="1"/>
    <col min="4" max="4" width="3.125" style="55" customWidth="1"/>
    <col min="5" max="5" width="1.125" style="55" customWidth="1"/>
    <col min="6" max="6" width="2.5" style="55" customWidth="1"/>
    <col min="7" max="7" width="4.375" style="55" customWidth="1"/>
    <col min="8" max="8" width="1.875" style="55" customWidth="1"/>
    <col min="9" max="10" width="1.25" style="55" customWidth="1"/>
    <col min="11" max="11" width="3.125" style="55" customWidth="1"/>
    <col min="12" max="12" width="1.25" style="55" customWidth="1"/>
    <col min="13" max="13" width="1.875" style="55" customWidth="1"/>
    <col min="14" max="14" width="2.5" style="55" customWidth="1"/>
    <col min="15" max="15" width="0.625" style="55" customWidth="1"/>
    <col min="16" max="16" width="1.875" style="55" customWidth="1"/>
    <col min="17" max="17" width="3.125" style="55" customWidth="1"/>
    <col min="18" max="18" width="3.75" style="55" customWidth="1"/>
    <col min="19" max="19" width="2.5" style="55" customWidth="1"/>
    <col min="20" max="20" width="1.75" style="55" customWidth="1"/>
    <col min="21" max="21" width="1.875" style="55" customWidth="1"/>
    <col min="22" max="22" width="2.5" style="55" customWidth="1"/>
    <col min="23" max="23" width="4.375" style="55" customWidth="1"/>
    <col min="24" max="24" width="1.875" style="55" customWidth="1"/>
    <col min="25" max="25" width="3.125" style="55" customWidth="1"/>
    <col min="26" max="26" width="1.375" style="55" customWidth="1"/>
    <col min="27" max="27" width="0.625" style="55" customWidth="1"/>
    <col min="28" max="28" width="3.75" style="55" customWidth="1"/>
    <col min="29" max="29" width="2.5" style="55" customWidth="1"/>
    <col min="30" max="30" width="3.125" style="55" customWidth="1"/>
    <col min="31" max="31" width="0.625" style="55" customWidth="1"/>
    <col min="32" max="32" width="1.25" style="55" customWidth="1"/>
    <col min="33" max="33" width="3.125" style="55" customWidth="1"/>
    <col min="34" max="35" width="0.625" style="55" customWidth="1"/>
    <col min="36" max="36" width="1.125" style="55" customWidth="1"/>
    <col min="37" max="37" width="7.5" style="55" customWidth="1"/>
    <col min="38" max="38" width="2.5" style="55" customWidth="1"/>
    <col min="39" max="39" width="11.5" style="55" bestFit="1" customWidth="1"/>
    <col min="40" max="16384" width="9" style="55" customWidth="1"/>
  </cols>
  <sheetData>
    <row r="1" spans="1:38" s="56" customFormat="1" ht="30" customHeight="1">
      <c r="A1" s="63">
        <v>40</v>
      </c>
      <c r="B1" s="65" t="s">
        <v>77</v>
      </c>
      <c r="C1" s="65"/>
      <c r="D1" s="65"/>
      <c r="E1" s="65"/>
      <c r="F1" s="65"/>
      <c r="G1" s="65"/>
      <c r="H1" s="65"/>
      <c r="I1" s="65"/>
      <c r="J1" s="65"/>
      <c r="K1" s="65"/>
      <c r="L1" s="65"/>
      <c r="M1" s="65"/>
      <c r="N1" s="65"/>
      <c r="O1" s="65"/>
      <c r="P1" s="65"/>
      <c r="Q1" s="65"/>
      <c r="R1" s="65"/>
      <c r="S1" s="65"/>
      <c r="T1" s="65"/>
      <c r="U1" s="65"/>
      <c r="V1" s="65"/>
      <c r="W1" s="65"/>
      <c r="X1" s="494"/>
      <c r="Y1" s="494"/>
      <c r="Z1" s="494"/>
      <c r="AA1" s="494"/>
      <c r="AB1" s="494"/>
      <c r="AC1" s="494"/>
      <c r="AD1" s="494"/>
      <c r="AE1" s="494"/>
      <c r="AF1" s="154"/>
      <c r="AG1" s="154"/>
      <c r="AH1" s="154"/>
      <c r="AI1" s="154"/>
      <c r="AJ1" s="154"/>
      <c r="AK1" s="154"/>
      <c r="AL1" s="154"/>
    </row>
    <row r="2" spans="1:38" s="57" customFormat="1" ht="24.75" customHeight="1">
      <c r="A2" s="64">
        <v>33</v>
      </c>
      <c r="B2" s="66"/>
      <c r="C2" s="74" t="s">
        <v>80</v>
      </c>
      <c r="D2" s="134"/>
      <c r="E2" s="134"/>
      <c r="F2" s="134"/>
      <c r="G2" s="134"/>
      <c r="H2" s="134"/>
      <c r="I2" s="241" t="s">
        <v>93</v>
      </c>
      <c r="J2" s="134"/>
      <c r="K2" s="134"/>
      <c r="L2" s="134"/>
      <c r="M2" s="134"/>
      <c r="N2" s="134"/>
      <c r="O2" s="134"/>
      <c r="P2" s="134"/>
      <c r="Q2" s="349"/>
      <c r="R2" s="241" t="s">
        <v>87</v>
      </c>
      <c r="S2" s="134"/>
      <c r="T2" s="134"/>
      <c r="U2" s="134"/>
      <c r="V2" s="134"/>
      <c r="W2" s="349"/>
      <c r="X2" s="241" t="s">
        <v>6</v>
      </c>
      <c r="Y2" s="134"/>
      <c r="Z2" s="134"/>
      <c r="AA2" s="134"/>
      <c r="AB2" s="134"/>
      <c r="AC2" s="134"/>
      <c r="AD2" s="134"/>
      <c r="AE2" s="349"/>
      <c r="AF2" s="241" t="s">
        <v>42</v>
      </c>
      <c r="AG2" s="134"/>
      <c r="AH2" s="134"/>
      <c r="AI2" s="134"/>
      <c r="AJ2" s="134"/>
      <c r="AK2" s="134"/>
      <c r="AL2" s="591"/>
    </row>
    <row r="3" spans="1:38" s="57" customFormat="1" ht="24.95" customHeight="1">
      <c r="A3" s="64">
        <f t="shared" ref="A3:A8" si="0">+A2</f>
        <v>33</v>
      </c>
      <c r="C3" s="75" t="s">
        <v>94</v>
      </c>
      <c r="D3" s="135"/>
      <c r="E3" s="135"/>
      <c r="F3" s="135"/>
      <c r="G3" s="135"/>
      <c r="H3" s="135"/>
      <c r="I3" s="242"/>
      <c r="J3" s="264"/>
      <c r="K3" s="264"/>
      <c r="L3" s="264"/>
      <c r="M3" s="264"/>
      <c r="N3" s="264"/>
      <c r="O3" s="264"/>
      <c r="P3" s="264"/>
      <c r="Q3" s="350"/>
      <c r="R3" s="363"/>
      <c r="S3" s="375"/>
      <c r="T3" s="375"/>
      <c r="U3" s="375"/>
      <c r="V3" s="375"/>
      <c r="W3" s="474"/>
      <c r="X3" s="242"/>
      <c r="Y3" s="264"/>
      <c r="Z3" s="264"/>
      <c r="AA3" s="264"/>
      <c r="AB3" s="264"/>
      <c r="AC3" s="264"/>
      <c r="AD3" s="264"/>
      <c r="AE3" s="350"/>
      <c r="AF3" s="264"/>
      <c r="AG3" s="264"/>
      <c r="AH3" s="264"/>
      <c r="AI3" s="264"/>
      <c r="AJ3" s="264"/>
      <c r="AK3" s="264"/>
      <c r="AL3" s="592"/>
    </row>
    <row r="4" spans="1:38" s="57" customFormat="1" ht="24.95" customHeight="1">
      <c r="A4" s="64">
        <f t="shared" si="0"/>
        <v>33</v>
      </c>
      <c r="C4" s="76" t="s">
        <v>85</v>
      </c>
      <c r="D4" s="136"/>
      <c r="E4" s="173"/>
      <c r="F4" s="173"/>
      <c r="G4" s="173"/>
      <c r="H4" s="226" t="s">
        <v>66</v>
      </c>
      <c r="I4" s="243"/>
      <c r="J4" s="265"/>
      <c r="K4" s="265"/>
      <c r="L4" s="265"/>
      <c r="M4" s="265"/>
      <c r="N4" s="265"/>
      <c r="O4" s="265"/>
      <c r="P4" s="265"/>
      <c r="Q4" s="351"/>
      <c r="R4" s="364"/>
      <c r="S4" s="376"/>
      <c r="T4" s="376"/>
      <c r="U4" s="376"/>
      <c r="V4" s="376"/>
      <c r="W4" s="475"/>
      <c r="X4" s="243"/>
      <c r="Y4" s="265"/>
      <c r="Z4" s="265"/>
      <c r="AA4" s="265"/>
      <c r="AB4" s="265"/>
      <c r="AC4" s="265"/>
      <c r="AD4" s="265"/>
      <c r="AE4" s="351"/>
      <c r="AF4" s="265"/>
      <c r="AG4" s="265"/>
      <c r="AH4" s="265"/>
      <c r="AI4" s="265"/>
      <c r="AJ4" s="265"/>
      <c r="AK4" s="265"/>
      <c r="AL4" s="593"/>
    </row>
    <row r="5" spans="1:38" s="57" customFormat="1" ht="24.95" customHeight="1">
      <c r="A5" s="64">
        <f t="shared" si="0"/>
        <v>33</v>
      </c>
      <c r="C5" s="76" t="s">
        <v>85</v>
      </c>
      <c r="D5" s="136"/>
      <c r="E5" s="174"/>
      <c r="F5" s="174"/>
      <c r="G5" s="174"/>
      <c r="H5" s="226" t="s">
        <v>66</v>
      </c>
      <c r="I5" s="243"/>
      <c r="J5" s="265"/>
      <c r="K5" s="265"/>
      <c r="L5" s="265"/>
      <c r="M5" s="265"/>
      <c r="N5" s="265"/>
      <c r="O5" s="265"/>
      <c r="P5" s="265"/>
      <c r="Q5" s="351"/>
      <c r="R5" s="364"/>
      <c r="S5" s="376"/>
      <c r="T5" s="376"/>
      <c r="U5" s="376"/>
      <c r="V5" s="376"/>
      <c r="W5" s="475"/>
      <c r="X5" s="243"/>
      <c r="Y5" s="265"/>
      <c r="Z5" s="265"/>
      <c r="AA5" s="265"/>
      <c r="AB5" s="265"/>
      <c r="AC5" s="265"/>
      <c r="AD5" s="265"/>
      <c r="AE5" s="351"/>
      <c r="AF5" s="265"/>
      <c r="AG5" s="265"/>
      <c r="AH5" s="265"/>
      <c r="AI5" s="265"/>
      <c r="AJ5" s="265"/>
      <c r="AK5" s="265"/>
      <c r="AL5" s="593"/>
    </row>
    <row r="6" spans="1:38" s="57" customFormat="1" ht="24.95" customHeight="1">
      <c r="A6" s="64">
        <f t="shared" si="0"/>
        <v>33</v>
      </c>
      <c r="C6" s="76" t="s">
        <v>85</v>
      </c>
      <c r="D6" s="136"/>
      <c r="E6" s="174"/>
      <c r="F6" s="174"/>
      <c r="G6" s="174"/>
      <c r="H6" s="226" t="s">
        <v>66</v>
      </c>
      <c r="I6" s="243"/>
      <c r="J6" s="265"/>
      <c r="K6" s="265"/>
      <c r="L6" s="265"/>
      <c r="M6" s="265"/>
      <c r="N6" s="265"/>
      <c r="O6" s="265"/>
      <c r="P6" s="265"/>
      <c r="Q6" s="351"/>
      <c r="R6" s="364"/>
      <c r="S6" s="376"/>
      <c r="T6" s="376"/>
      <c r="U6" s="376"/>
      <c r="V6" s="376"/>
      <c r="W6" s="475"/>
      <c r="X6" s="243"/>
      <c r="Y6" s="265"/>
      <c r="Z6" s="265"/>
      <c r="AA6" s="265"/>
      <c r="AB6" s="265"/>
      <c r="AC6" s="265"/>
      <c r="AD6" s="265"/>
      <c r="AE6" s="351"/>
      <c r="AF6" s="265"/>
      <c r="AG6" s="265"/>
      <c r="AH6" s="265"/>
      <c r="AI6" s="265"/>
      <c r="AJ6" s="265"/>
      <c r="AK6" s="265"/>
      <c r="AL6" s="593"/>
    </row>
    <row r="7" spans="1:38" s="57" customFormat="1" ht="24.95" customHeight="1">
      <c r="A7" s="64">
        <f t="shared" si="0"/>
        <v>33</v>
      </c>
      <c r="C7" s="77"/>
      <c r="D7" s="137"/>
      <c r="E7" s="137"/>
      <c r="F7" s="137"/>
      <c r="G7" s="137"/>
      <c r="H7" s="137"/>
      <c r="I7" s="243"/>
      <c r="J7" s="265"/>
      <c r="K7" s="265"/>
      <c r="L7" s="265"/>
      <c r="M7" s="265"/>
      <c r="N7" s="265"/>
      <c r="O7" s="265"/>
      <c r="P7" s="265"/>
      <c r="Q7" s="351"/>
      <c r="R7" s="364"/>
      <c r="S7" s="376"/>
      <c r="T7" s="376"/>
      <c r="U7" s="376"/>
      <c r="V7" s="376"/>
      <c r="W7" s="475"/>
      <c r="X7" s="243"/>
      <c r="Y7" s="265"/>
      <c r="Z7" s="265"/>
      <c r="AA7" s="265"/>
      <c r="AB7" s="265"/>
      <c r="AC7" s="265"/>
      <c r="AD7" s="265"/>
      <c r="AE7" s="351"/>
      <c r="AF7" s="265"/>
      <c r="AG7" s="265"/>
      <c r="AH7" s="265"/>
      <c r="AI7" s="265"/>
      <c r="AJ7" s="265"/>
      <c r="AK7" s="265"/>
      <c r="AL7" s="593"/>
    </row>
    <row r="8" spans="1:38" s="57" customFormat="1" ht="24.95" customHeight="1">
      <c r="A8" s="64">
        <f t="shared" si="0"/>
        <v>33</v>
      </c>
      <c r="C8" s="78"/>
      <c r="D8" s="138"/>
      <c r="E8" s="138"/>
      <c r="F8" s="138"/>
      <c r="G8" s="138"/>
      <c r="H8" s="138"/>
      <c r="I8" s="244"/>
      <c r="J8" s="266"/>
      <c r="K8" s="266"/>
      <c r="L8" s="266"/>
      <c r="M8" s="266"/>
      <c r="N8" s="266"/>
      <c r="O8" s="266"/>
      <c r="P8" s="266"/>
      <c r="Q8" s="352"/>
      <c r="R8" s="365"/>
      <c r="S8" s="377"/>
      <c r="T8" s="377"/>
      <c r="U8" s="377"/>
      <c r="V8" s="377"/>
      <c r="W8" s="476"/>
      <c r="X8" s="244"/>
      <c r="Y8" s="266"/>
      <c r="Z8" s="266"/>
      <c r="AA8" s="266"/>
      <c r="AB8" s="266"/>
      <c r="AC8" s="266"/>
      <c r="AD8" s="266"/>
      <c r="AE8" s="352"/>
      <c r="AF8" s="266"/>
      <c r="AG8" s="266"/>
      <c r="AH8" s="266"/>
      <c r="AI8" s="266"/>
      <c r="AJ8" s="266"/>
      <c r="AK8" s="266"/>
      <c r="AL8" s="594"/>
    </row>
    <row r="9" spans="1:38" s="57" customFormat="1" ht="30" customHeight="1">
      <c r="A9" s="64">
        <v>40</v>
      </c>
      <c r="C9" s="79"/>
      <c r="D9" s="79"/>
      <c r="E9" s="79"/>
      <c r="F9" s="79"/>
      <c r="G9" s="79"/>
      <c r="H9" s="79"/>
      <c r="I9" s="79"/>
      <c r="J9" s="79"/>
      <c r="K9" s="79"/>
      <c r="L9" s="79"/>
      <c r="M9" s="292"/>
      <c r="N9" s="79"/>
      <c r="O9" s="79"/>
      <c r="P9" s="79"/>
      <c r="Q9" s="79"/>
      <c r="R9" s="79"/>
      <c r="S9" s="79"/>
      <c r="T9" s="79"/>
      <c r="U9" s="79"/>
      <c r="V9" s="79"/>
      <c r="W9" s="79"/>
      <c r="X9" s="79"/>
      <c r="Y9" s="79"/>
      <c r="Z9" s="79"/>
      <c r="AA9" s="79"/>
      <c r="AB9" s="79"/>
      <c r="AC9" s="79"/>
      <c r="AD9" s="79"/>
      <c r="AE9" s="79"/>
      <c r="AF9" s="79"/>
      <c r="AG9" s="79"/>
      <c r="AH9" s="79"/>
      <c r="AI9" s="79"/>
      <c r="AJ9" s="79"/>
      <c r="AK9" s="79"/>
      <c r="AL9" s="79"/>
    </row>
    <row r="10" spans="1:38" s="57" customFormat="1" ht="24.95" customHeight="1">
      <c r="A10" s="64">
        <v>33</v>
      </c>
      <c r="B10" s="65" t="s">
        <v>14</v>
      </c>
      <c r="C10" s="65"/>
      <c r="D10" s="65"/>
      <c r="E10" s="65"/>
      <c r="F10" s="65"/>
      <c r="G10" s="65"/>
      <c r="H10" s="65"/>
      <c r="I10" s="65"/>
      <c r="J10" s="65"/>
      <c r="K10" s="65"/>
      <c r="L10" s="65"/>
      <c r="M10" s="65"/>
      <c r="N10" s="65"/>
      <c r="O10" s="65"/>
      <c r="P10" s="65"/>
      <c r="Q10" s="65"/>
      <c r="R10" s="366"/>
      <c r="S10" s="366"/>
      <c r="T10" s="366"/>
      <c r="U10" s="366"/>
      <c r="V10" s="366"/>
      <c r="W10" s="366"/>
      <c r="X10" s="495"/>
      <c r="Y10" s="495"/>
      <c r="Z10" s="495"/>
      <c r="AA10" s="495"/>
      <c r="AB10" s="495"/>
      <c r="AC10" s="495"/>
      <c r="AD10" s="495"/>
      <c r="AE10" s="495"/>
      <c r="AF10" s="495"/>
      <c r="AG10" s="495"/>
      <c r="AH10" s="495"/>
      <c r="AI10" s="495"/>
      <c r="AJ10" s="495"/>
      <c r="AK10" s="495"/>
      <c r="AL10" s="495"/>
    </row>
    <row r="11" spans="1:38" s="56" customFormat="1" ht="18.75" customHeight="1">
      <c r="A11" s="54">
        <v>25</v>
      </c>
      <c r="C11" s="80" t="s">
        <v>132</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row>
    <row r="12" spans="1:38" s="56" customFormat="1" ht="24.95" customHeight="1">
      <c r="A12" s="54">
        <f>+A10</f>
        <v>33</v>
      </c>
      <c r="B12" s="67"/>
      <c r="C12" s="67"/>
      <c r="D12" s="139" t="s">
        <v>369</v>
      </c>
      <c r="E12" s="102"/>
      <c r="F12" s="102"/>
      <c r="G12" s="102"/>
      <c r="H12" s="102"/>
      <c r="I12" s="102"/>
      <c r="J12" s="102"/>
      <c r="K12" s="102"/>
      <c r="L12" s="102"/>
      <c r="M12" s="102"/>
      <c r="N12" s="102"/>
      <c r="O12" s="102"/>
      <c r="P12" s="102"/>
      <c r="Q12" s="102"/>
      <c r="R12" s="102"/>
      <c r="S12" s="102"/>
      <c r="T12" s="102"/>
      <c r="U12" s="102"/>
      <c r="V12" s="102"/>
      <c r="W12" s="477"/>
      <c r="X12" s="477"/>
      <c r="Y12" s="477"/>
      <c r="Z12" s="477"/>
      <c r="AA12" s="102"/>
      <c r="AB12" s="477"/>
      <c r="AC12" s="477"/>
      <c r="AD12" s="477"/>
      <c r="AE12" s="477"/>
      <c r="AF12" s="477"/>
      <c r="AG12" s="477"/>
      <c r="AH12" s="139"/>
      <c r="AI12" s="102"/>
      <c r="AJ12" s="102"/>
      <c r="AK12" s="102"/>
      <c r="AL12" s="102"/>
    </row>
    <row r="13" spans="1:38" s="56" customFormat="1" ht="24.95" customHeight="1">
      <c r="A13" s="64">
        <f>+A12</f>
        <v>33</v>
      </c>
      <c r="B13" s="67"/>
      <c r="C13" s="81"/>
      <c r="D13" s="139"/>
      <c r="E13" s="102"/>
      <c r="F13" s="102"/>
      <c r="G13" s="102"/>
      <c r="H13" s="102"/>
      <c r="I13" s="102"/>
      <c r="J13" s="102"/>
      <c r="K13" s="102"/>
      <c r="L13" s="102"/>
      <c r="M13" s="102"/>
      <c r="N13" s="102"/>
      <c r="O13" s="102"/>
      <c r="P13" s="102"/>
      <c r="Q13" s="102"/>
      <c r="R13" s="102"/>
      <c r="S13" s="102"/>
      <c r="T13" s="102"/>
      <c r="U13" s="102"/>
      <c r="V13" s="102"/>
      <c r="W13" s="477"/>
      <c r="X13" s="477"/>
      <c r="Y13" s="477"/>
      <c r="Z13" s="477"/>
      <c r="AA13" s="102"/>
      <c r="AB13" s="477"/>
      <c r="AC13" s="477"/>
      <c r="AD13" s="477"/>
      <c r="AE13" s="477"/>
      <c r="AF13" s="477"/>
      <c r="AG13" s="477"/>
      <c r="AH13" s="139"/>
      <c r="AI13" s="102"/>
      <c r="AJ13" s="102"/>
      <c r="AK13" s="102"/>
      <c r="AL13" s="102"/>
    </row>
    <row r="14" spans="1:38" ht="24.95" customHeight="1">
      <c r="A14" s="64">
        <f>+A13</f>
        <v>33</v>
      </c>
      <c r="B14" s="68"/>
      <c r="C14" s="82"/>
      <c r="D14" s="139"/>
      <c r="E14" s="139"/>
      <c r="F14" s="139"/>
      <c r="G14" s="139"/>
      <c r="H14" s="139"/>
      <c r="I14" s="139"/>
      <c r="J14" s="139"/>
      <c r="K14" s="139"/>
      <c r="L14" s="139"/>
      <c r="M14" s="139"/>
      <c r="N14" s="139"/>
      <c r="O14" s="139"/>
      <c r="P14" s="139"/>
      <c r="Q14" s="139"/>
      <c r="R14" s="139"/>
      <c r="S14" s="139"/>
      <c r="T14" s="139"/>
      <c r="U14" s="139"/>
      <c r="V14" s="139"/>
      <c r="W14" s="477"/>
      <c r="X14" s="477"/>
      <c r="Y14" s="477"/>
      <c r="Z14" s="477"/>
      <c r="AA14" s="139"/>
      <c r="AB14" s="477"/>
      <c r="AC14" s="477"/>
      <c r="AD14" s="477"/>
      <c r="AE14" s="477"/>
      <c r="AF14" s="477"/>
      <c r="AG14" s="477"/>
      <c r="AH14" s="139"/>
      <c r="AI14" s="102"/>
      <c r="AJ14" s="102"/>
      <c r="AK14" s="102"/>
      <c r="AL14" s="102"/>
    </row>
    <row r="15" spans="1:38" s="58" customFormat="1" ht="7.5" hidden="1" customHeight="1">
      <c r="A15" s="54"/>
      <c r="B15" s="69"/>
      <c r="C15" s="83">
        <f>SUM(C16:H16)</f>
        <v>140</v>
      </c>
      <c r="D15" s="83"/>
      <c r="E15" s="83"/>
      <c r="F15" s="83"/>
      <c r="G15" s="83"/>
      <c r="H15" s="83"/>
      <c r="I15" s="83">
        <f>SUM(I16:Q16)</f>
        <v>135</v>
      </c>
      <c r="J15" s="83"/>
      <c r="K15" s="83"/>
      <c r="L15" s="83"/>
      <c r="M15" s="83"/>
      <c r="N15" s="83"/>
      <c r="O15" s="83"/>
      <c r="P15" s="83"/>
      <c r="Q15" s="83"/>
      <c r="R15" s="83">
        <f>SUM(R16:W16)</f>
        <v>381.25</v>
      </c>
      <c r="S15" s="83"/>
      <c r="T15" s="83"/>
      <c r="U15" s="83"/>
      <c r="V15" s="83"/>
      <c r="W15" s="478"/>
      <c r="X15" s="478">
        <f>SUM(X16:AE16)</f>
        <v>183.125</v>
      </c>
      <c r="Y15" s="478"/>
      <c r="Z15" s="478"/>
      <c r="AA15" s="83"/>
      <c r="AB15" s="478"/>
      <c r="AC15" s="478"/>
      <c r="AD15" s="478"/>
      <c r="AE15" s="478"/>
      <c r="AF15" s="478">
        <f>SUM(AF16:AL16)</f>
        <v>135</v>
      </c>
      <c r="AG15" s="478"/>
      <c r="AH15" s="83"/>
      <c r="AI15" s="62"/>
      <c r="AJ15" s="62"/>
      <c r="AK15" s="62"/>
      <c r="AL15" s="62"/>
    </row>
    <row r="16" spans="1:38" s="58" customFormat="1" ht="7.5" hidden="1" customHeight="1">
      <c r="A16" s="54"/>
      <c r="B16" s="69"/>
      <c r="C16" s="83">
        <v>35</v>
      </c>
      <c r="D16" s="83">
        <v>25</v>
      </c>
      <c r="E16" s="83">
        <v>10</v>
      </c>
      <c r="F16" s="83">
        <v>20</v>
      </c>
      <c r="G16" s="83">
        <v>35</v>
      </c>
      <c r="H16" s="83">
        <v>15</v>
      </c>
      <c r="I16" s="83">
        <v>10</v>
      </c>
      <c r="J16" s="83">
        <v>10</v>
      </c>
      <c r="K16" s="83">
        <v>25</v>
      </c>
      <c r="L16" s="83">
        <v>10</v>
      </c>
      <c r="M16" s="83">
        <v>15</v>
      </c>
      <c r="N16" s="83">
        <v>20</v>
      </c>
      <c r="O16" s="83">
        <v>5</v>
      </c>
      <c r="P16" s="83">
        <v>15</v>
      </c>
      <c r="Q16" s="83">
        <v>25</v>
      </c>
      <c r="R16" s="83">
        <v>30</v>
      </c>
      <c r="S16" s="83">
        <v>20</v>
      </c>
      <c r="T16" s="83">
        <v>15</v>
      </c>
      <c r="U16" s="83">
        <v>15</v>
      </c>
      <c r="V16" s="83">
        <v>20</v>
      </c>
      <c r="W16" s="478">
        <f>+M16*T16*U16/12</f>
        <v>281.25</v>
      </c>
      <c r="X16" s="478">
        <f>SUM(X17:AE17)</f>
        <v>114.0625</v>
      </c>
      <c r="Y16" s="478"/>
      <c r="Z16" s="478"/>
      <c r="AA16" s="83">
        <v>5</v>
      </c>
      <c r="AB16" s="478">
        <f>+W16*AA16/100</f>
        <v>14.0625</v>
      </c>
      <c r="AC16" s="478">
        <v>20</v>
      </c>
      <c r="AD16" s="478">
        <v>25</v>
      </c>
      <c r="AE16" s="478">
        <v>5</v>
      </c>
      <c r="AF16" s="478">
        <v>10</v>
      </c>
      <c r="AG16" s="478">
        <v>25</v>
      </c>
      <c r="AH16" s="83">
        <v>5</v>
      </c>
      <c r="AI16" s="62">
        <v>5</v>
      </c>
      <c r="AJ16" s="62">
        <v>10</v>
      </c>
      <c r="AK16" s="62">
        <v>60</v>
      </c>
      <c r="AL16" s="62">
        <v>20</v>
      </c>
    </row>
    <row r="17" spans="1:38" s="58" customFormat="1" ht="7.5" hidden="1" customHeight="1">
      <c r="A17" s="54"/>
      <c r="B17" s="69"/>
      <c r="C17" s="83">
        <f>SUM(C16:E16)</f>
        <v>70</v>
      </c>
      <c r="D17" s="83"/>
      <c r="E17" s="83"/>
      <c r="F17" s="83">
        <f>SUM(F16:H16)</f>
        <v>70</v>
      </c>
      <c r="G17" s="83"/>
      <c r="H17" s="83"/>
      <c r="I17" s="83">
        <f>SUM(I16:O16)</f>
        <v>95</v>
      </c>
      <c r="J17" s="83"/>
      <c r="K17" s="83"/>
      <c r="L17" s="83"/>
      <c r="M17" s="83"/>
      <c r="N17" s="83"/>
      <c r="O17" s="83"/>
      <c r="P17" s="83">
        <f>SUM(P16:S16)</f>
        <v>90</v>
      </c>
      <c r="Q17" s="83"/>
      <c r="R17" s="83"/>
      <c r="S17" s="83"/>
      <c r="T17" s="83"/>
      <c r="U17" s="83"/>
      <c r="V17" s="83">
        <f>SUM(V16:X16)</f>
        <v>415.3125</v>
      </c>
      <c r="W17" s="478"/>
      <c r="X17" s="478"/>
      <c r="Y17" s="478">
        <f>SUM(Y16:AB16)</f>
        <v>19.0625</v>
      </c>
      <c r="Z17" s="478"/>
      <c r="AA17" s="83"/>
      <c r="AB17" s="478"/>
      <c r="AC17" s="478">
        <f>SUM(AC16:AI16)</f>
        <v>95</v>
      </c>
      <c r="AD17" s="478"/>
      <c r="AE17" s="478"/>
      <c r="AF17" s="478"/>
      <c r="AG17" s="478"/>
      <c r="AH17" s="83"/>
      <c r="AI17" s="62"/>
      <c r="AJ17" s="62">
        <f>SUM(AJ16:AL16)</f>
        <v>90</v>
      </c>
      <c r="AK17" s="62"/>
      <c r="AL17" s="62"/>
    </row>
    <row r="18" spans="1:38" s="58" customFormat="1" ht="7.5" hidden="1" customHeight="1">
      <c r="A18" s="54"/>
      <c r="B18" s="69"/>
      <c r="C18" s="83"/>
      <c r="D18" s="83"/>
      <c r="E18" s="83"/>
      <c r="F18" s="83"/>
      <c r="G18" s="83"/>
      <c r="H18" s="83"/>
      <c r="I18" s="83"/>
      <c r="J18" s="83"/>
      <c r="K18" s="83"/>
      <c r="L18" s="83"/>
      <c r="M18" s="83"/>
      <c r="N18" s="83">
        <f>SUM(N16:S16)</f>
        <v>115</v>
      </c>
      <c r="O18" s="83"/>
      <c r="P18" s="83"/>
      <c r="Q18" s="83"/>
      <c r="R18" s="83"/>
      <c r="S18" s="83"/>
      <c r="T18" s="83"/>
      <c r="U18" s="83"/>
      <c r="V18" s="83"/>
      <c r="W18" s="478">
        <f>+M18*T18*U18/12</f>
        <v>0</v>
      </c>
      <c r="X18" s="478">
        <f>SUM(X19:AE19)</f>
        <v>0</v>
      </c>
      <c r="Y18" s="478"/>
      <c r="Z18" s="478"/>
      <c r="AA18" s="69"/>
      <c r="AB18" s="510">
        <f>+W18*AA18/100</f>
        <v>0</v>
      </c>
      <c r="AC18" s="510"/>
      <c r="AD18" s="510"/>
      <c r="AE18" s="510"/>
      <c r="AF18" s="510"/>
      <c r="AG18" s="510"/>
      <c r="AH18" s="69"/>
      <c r="AJ18" s="62"/>
      <c r="AK18" s="62"/>
      <c r="AL18" s="62"/>
    </row>
    <row r="19" spans="1:38" s="58" customFormat="1" ht="7.5" hidden="1" customHeight="1">
      <c r="A19" s="54"/>
      <c r="B19" s="69"/>
      <c r="C19" s="83">
        <f>SUM(C16:T16)</f>
        <v>340</v>
      </c>
      <c r="D19" s="83"/>
      <c r="E19" s="83"/>
      <c r="F19" s="83"/>
      <c r="G19" s="83"/>
      <c r="H19" s="83"/>
      <c r="I19" s="83"/>
      <c r="J19" s="83"/>
      <c r="K19" s="83"/>
      <c r="L19" s="83"/>
      <c r="M19" s="83"/>
      <c r="N19" s="83"/>
      <c r="O19" s="83"/>
      <c r="P19" s="83"/>
      <c r="Q19" s="83"/>
      <c r="R19" s="83"/>
      <c r="S19" s="83"/>
      <c r="T19" s="83"/>
      <c r="U19" s="83">
        <f>SUM(U16:AL16)</f>
        <v>634.375</v>
      </c>
      <c r="V19" s="83"/>
      <c r="W19" s="478"/>
      <c r="X19" s="478"/>
      <c r="Y19" s="478"/>
      <c r="Z19" s="478"/>
      <c r="AA19" s="83"/>
      <c r="AB19" s="478"/>
      <c r="AC19" s="478"/>
      <c r="AD19" s="478"/>
      <c r="AE19" s="478"/>
      <c r="AF19" s="478"/>
      <c r="AG19" s="478"/>
      <c r="AH19" s="83"/>
      <c r="AI19" s="62"/>
      <c r="AJ19" s="62"/>
      <c r="AK19" s="62"/>
      <c r="AL19" s="62"/>
    </row>
    <row r="20" spans="1:38" s="58" customFormat="1" ht="7.5" hidden="1" customHeight="1">
      <c r="A20" s="54"/>
      <c r="B20" s="69"/>
      <c r="C20" s="83">
        <f>SUM(C16:E16)</f>
        <v>70</v>
      </c>
      <c r="D20" s="83"/>
      <c r="E20" s="83"/>
      <c r="F20" s="83"/>
      <c r="G20" s="83"/>
      <c r="H20" s="83"/>
      <c r="I20" s="83"/>
      <c r="J20" s="83"/>
      <c r="K20" s="83"/>
      <c r="L20" s="83"/>
      <c r="M20" s="83"/>
      <c r="N20" s="83"/>
      <c r="O20" s="83">
        <f>SUM(O16:S16)</f>
        <v>95</v>
      </c>
      <c r="P20" s="83"/>
      <c r="Q20" s="83"/>
      <c r="R20" s="83"/>
      <c r="S20" s="83"/>
      <c r="T20" s="83"/>
      <c r="U20" s="83"/>
      <c r="V20" s="83">
        <f>SUM(V16:X16)</f>
        <v>415.3125</v>
      </c>
      <c r="W20" s="478"/>
      <c r="X20" s="478"/>
      <c r="Y20" s="478"/>
      <c r="Z20" s="478"/>
      <c r="AA20" s="83"/>
      <c r="AB20" s="478">
        <f>+W20*AA20/100</f>
        <v>0</v>
      </c>
      <c r="AC20" s="478"/>
      <c r="AD20" s="478"/>
      <c r="AE20" s="478"/>
      <c r="AF20" s="478"/>
      <c r="AG20" s="478"/>
      <c r="AH20" s="83"/>
      <c r="AI20" s="62">
        <f>SUM(AI16:AL16)</f>
        <v>95</v>
      </c>
      <c r="AJ20" s="62"/>
      <c r="AK20" s="62"/>
      <c r="AL20" s="62"/>
    </row>
    <row r="21" spans="1:38" s="58" customFormat="1" ht="7.5" hidden="1" customHeight="1">
      <c r="A21" s="54"/>
      <c r="B21" s="69"/>
      <c r="C21" s="83"/>
      <c r="D21" s="83"/>
      <c r="E21" s="83"/>
      <c r="F21" s="83"/>
      <c r="G21" s="83"/>
      <c r="H21" s="83"/>
      <c r="I21" s="83"/>
      <c r="J21" s="83"/>
      <c r="K21" s="83"/>
      <c r="L21" s="83">
        <f>SUM(L16:R16)</f>
        <v>120</v>
      </c>
      <c r="M21" s="83"/>
      <c r="N21" s="83"/>
      <c r="O21" s="83"/>
      <c r="P21" s="83"/>
      <c r="Q21" s="83"/>
      <c r="R21" s="83"/>
      <c r="S21" s="83"/>
      <c r="T21" s="83"/>
      <c r="U21" s="83"/>
      <c r="V21" s="83"/>
      <c r="W21" s="478">
        <f>+M21*T21*U21/12</f>
        <v>0</v>
      </c>
      <c r="X21" s="478"/>
      <c r="Y21" s="478"/>
      <c r="Z21" s="478"/>
      <c r="AA21" s="83"/>
      <c r="AB21" s="478">
        <f>+W21*AA21/100</f>
        <v>0</v>
      </c>
      <c r="AC21" s="478"/>
      <c r="AD21" s="478"/>
      <c r="AE21" s="478">
        <f>SUM(AE16:AK16)</f>
        <v>120</v>
      </c>
      <c r="AF21" s="478"/>
      <c r="AG21" s="478"/>
      <c r="AH21" s="83"/>
      <c r="AI21" s="62"/>
      <c r="AJ21" s="62"/>
      <c r="AK21" s="62"/>
      <c r="AL21" s="62"/>
    </row>
    <row r="22" spans="1:38" s="56" customFormat="1" ht="26.25" customHeight="1">
      <c r="A22" s="54">
        <v>35</v>
      </c>
      <c r="B22" s="67"/>
      <c r="C22" s="84" t="s">
        <v>204</v>
      </c>
      <c r="D22" s="84"/>
      <c r="E22" s="84"/>
      <c r="F22" s="84"/>
      <c r="G22" s="84"/>
      <c r="H22" s="84"/>
      <c r="I22" s="84"/>
      <c r="J22" s="84"/>
      <c r="K22" s="84"/>
      <c r="L22" s="84"/>
      <c r="M22" s="84"/>
      <c r="N22" s="84"/>
      <c r="O22" s="84"/>
      <c r="P22" s="321"/>
      <c r="Q22" s="321"/>
      <c r="R22" s="321"/>
      <c r="S22" s="321"/>
      <c r="T22" s="405"/>
      <c r="U22" s="405"/>
      <c r="V22" s="446" t="s">
        <v>202</v>
      </c>
      <c r="W22" s="479"/>
      <c r="X22" s="479"/>
      <c r="Y22" s="479"/>
      <c r="Z22" s="479"/>
      <c r="AA22" s="446"/>
      <c r="AB22" s="479"/>
      <c r="AC22" s="479"/>
      <c r="AD22" s="479"/>
      <c r="AE22" s="281"/>
      <c r="AF22" s="281"/>
      <c r="AG22" s="281"/>
      <c r="AH22" s="281"/>
      <c r="AI22" s="281"/>
      <c r="AJ22" s="281"/>
      <c r="AK22" s="281"/>
      <c r="AL22" s="595" t="s">
        <v>83</v>
      </c>
    </row>
    <row r="23" spans="1:38" s="59" customFormat="1" ht="25.5" customHeight="1">
      <c r="A23" s="54">
        <f>+A22</f>
        <v>35</v>
      </c>
      <c r="B23" s="70"/>
      <c r="C23" s="85" t="s">
        <v>51</v>
      </c>
      <c r="D23" s="140"/>
      <c r="E23" s="140"/>
      <c r="F23" s="140" t="s">
        <v>74</v>
      </c>
      <c r="G23" s="140"/>
      <c r="H23" s="140"/>
      <c r="I23" s="140" t="s">
        <v>1</v>
      </c>
      <c r="J23" s="140"/>
      <c r="K23" s="140"/>
      <c r="L23" s="140"/>
      <c r="M23" s="140"/>
      <c r="N23" s="140"/>
      <c r="O23" s="140"/>
      <c r="P23" s="140" t="s">
        <v>91</v>
      </c>
      <c r="Q23" s="140"/>
      <c r="R23" s="140"/>
      <c r="S23" s="367"/>
      <c r="T23" s="406"/>
      <c r="U23" s="425"/>
      <c r="V23" s="85" t="s">
        <v>51</v>
      </c>
      <c r="W23" s="480"/>
      <c r="X23" s="480"/>
      <c r="Y23" s="480" t="s">
        <v>59</v>
      </c>
      <c r="Z23" s="480"/>
      <c r="AA23" s="140"/>
      <c r="AB23" s="480"/>
      <c r="AC23" s="480" t="s">
        <v>1</v>
      </c>
      <c r="AD23" s="480"/>
      <c r="AE23" s="526"/>
      <c r="AF23" s="526"/>
      <c r="AG23" s="526"/>
      <c r="AH23" s="531"/>
      <c r="AI23" s="531"/>
      <c r="AJ23" s="140" t="s">
        <v>53</v>
      </c>
      <c r="AK23" s="283"/>
      <c r="AL23" s="367"/>
    </row>
    <row r="24" spans="1:38" s="59" customFormat="1" ht="8.25" customHeight="1">
      <c r="A24" s="54">
        <v>11</v>
      </c>
      <c r="B24" s="70"/>
      <c r="C24" s="86">
        <v>0</v>
      </c>
      <c r="D24" s="141"/>
      <c r="E24" s="141"/>
      <c r="F24" s="189"/>
      <c r="G24" s="210"/>
      <c r="H24" s="227"/>
      <c r="I24" s="245" t="s">
        <v>90</v>
      </c>
      <c r="J24" s="245"/>
      <c r="K24" s="245"/>
      <c r="L24" s="245"/>
      <c r="M24" s="245"/>
      <c r="N24" s="245"/>
      <c r="O24" s="245"/>
      <c r="P24" s="201"/>
      <c r="Q24" s="201"/>
      <c r="R24" s="201"/>
      <c r="S24" s="378"/>
      <c r="T24" s="407"/>
      <c r="U24" s="426"/>
      <c r="V24" s="91">
        <v>0</v>
      </c>
      <c r="W24" s="481"/>
      <c r="X24" s="481"/>
      <c r="Y24" s="498"/>
      <c r="Z24" s="501"/>
      <c r="AA24" s="501"/>
      <c r="AB24" s="511"/>
      <c r="AC24" s="505" t="s">
        <v>121</v>
      </c>
      <c r="AD24" s="514"/>
      <c r="AE24" s="527"/>
      <c r="AF24" s="527"/>
      <c r="AG24" s="527"/>
      <c r="AH24" s="527"/>
      <c r="AI24" s="546"/>
      <c r="AJ24" s="562"/>
      <c r="AK24" s="576"/>
      <c r="AL24" s="596"/>
    </row>
    <row r="25" spans="1:38" ht="18" customHeight="1">
      <c r="A25" s="54">
        <v>24</v>
      </c>
      <c r="B25" s="68"/>
      <c r="C25" s="87"/>
      <c r="D25" s="142"/>
      <c r="E25" s="142"/>
      <c r="F25" s="190"/>
      <c r="G25" s="211"/>
      <c r="H25" s="228"/>
      <c r="I25" s="246"/>
      <c r="J25" s="246"/>
      <c r="K25" s="246"/>
      <c r="L25" s="246"/>
      <c r="M25" s="246"/>
      <c r="N25" s="246"/>
      <c r="O25" s="246"/>
      <c r="P25" s="200"/>
      <c r="Q25" s="200"/>
      <c r="R25" s="200"/>
      <c r="S25" s="379"/>
      <c r="T25" s="408"/>
      <c r="U25" s="427"/>
      <c r="V25" s="87"/>
      <c r="W25" s="482"/>
      <c r="X25" s="482"/>
      <c r="Y25" s="190"/>
      <c r="Z25" s="211"/>
      <c r="AA25" s="211"/>
      <c r="AB25" s="228"/>
      <c r="AC25" s="312"/>
      <c r="AD25" s="335"/>
      <c r="AE25" s="528"/>
      <c r="AF25" s="528"/>
      <c r="AG25" s="528"/>
      <c r="AH25" s="528"/>
      <c r="AI25" s="547"/>
      <c r="AJ25" s="205"/>
      <c r="AK25" s="215"/>
      <c r="AL25" s="597"/>
    </row>
    <row r="26" spans="1:38" ht="26.25" customHeight="1">
      <c r="A26" s="54">
        <f>+A23</f>
        <v>35</v>
      </c>
      <c r="B26" s="68"/>
      <c r="C26" s="87">
        <v>0</v>
      </c>
      <c r="D26" s="142"/>
      <c r="E26" s="142"/>
      <c r="F26" s="191"/>
      <c r="G26" s="191"/>
      <c r="H26" s="191"/>
      <c r="I26" s="247"/>
      <c r="J26" s="247"/>
      <c r="K26" s="247"/>
      <c r="L26" s="247"/>
      <c r="M26" s="247"/>
      <c r="N26" s="247"/>
      <c r="O26" s="247"/>
      <c r="P26" s="322"/>
      <c r="Q26" s="322"/>
      <c r="R26" s="322"/>
      <c r="S26" s="380"/>
      <c r="T26" s="407"/>
      <c r="U26" s="426"/>
      <c r="V26" s="133">
        <v>0</v>
      </c>
      <c r="W26" s="483"/>
      <c r="X26" s="496"/>
      <c r="Y26" s="499"/>
      <c r="Z26" s="502"/>
      <c r="AA26" s="502"/>
      <c r="AB26" s="512"/>
      <c r="AC26" s="315"/>
      <c r="AD26" s="337"/>
      <c r="AE26" s="529"/>
      <c r="AF26" s="529"/>
      <c r="AG26" s="529"/>
      <c r="AH26" s="529"/>
      <c r="AI26" s="548"/>
      <c r="AJ26" s="563"/>
      <c r="AK26" s="577"/>
      <c r="AL26" s="598"/>
    </row>
    <row r="27" spans="1:38" ht="26.25" customHeight="1">
      <c r="A27" s="54">
        <f t="shared" ref="A27:A40" si="1">+A26</f>
        <v>35</v>
      </c>
      <c r="B27" s="68"/>
      <c r="C27" s="87">
        <v>0</v>
      </c>
      <c r="D27" s="142"/>
      <c r="E27" s="142"/>
      <c r="F27" s="191"/>
      <c r="G27" s="191"/>
      <c r="H27" s="191"/>
      <c r="I27" s="247"/>
      <c r="J27" s="247"/>
      <c r="K27" s="247"/>
      <c r="L27" s="247"/>
      <c r="M27" s="247"/>
      <c r="N27" s="247"/>
      <c r="O27" s="247"/>
      <c r="P27" s="322"/>
      <c r="Q27" s="322"/>
      <c r="R27" s="322"/>
      <c r="S27" s="380"/>
      <c r="T27" s="407"/>
      <c r="U27" s="426"/>
      <c r="V27" s="133">
        <v>0</v>
      </c>
      <c r="W27" s="483"/>
      <c r="X27" s="496"/>
      <c r="Y27" s="499"/>
      <c r="Z27" s="502"/>
      <c r="AA27" s="502"/>
      <c r="AB27" s="512"/>
      <c r="AC27" s="315"/>
      <c r="AD27" s="337"/>
      <c r="AE27" s="529"/>
      <c r="AF27" s="529"/>
      <c r="AG27" s="529"/>
      <c r="AH27" s="529"/>
      <c r="AI27" s="548"/>
      <c r="AJ27" s="563"/>
      <c r="AK27" s="577"/>
      <c r="AL27" s="598"/>
    </row>
    <row r="28" spans="1:38" ht="26.25" customHeight="1">
      <c r="A28" s="54">
        <f t="shared" si="1"/>
        <v>35</v>
      </c>
      <c r="B28" s="68"/>
      <c r="C28" s="87">
        <v>0</v>
      </c>
      <c r="D28" s="142"/>
      <c r="E28" s="142"/>
      <c r="F28" s="191"/>
      <c r="G28" s="191"/>
      <c r="H28" s="191"/>
      <c r="I28" s="247"/>
      <c r="J28" s="247"/>
      <c r="K28" s="247"/>
      <c r="L28" s="247"/>
      <c r="M28" s="247"/>
      <c r="N28" s="247"/>
      <c r="O28" s="247"/>
      <c r="P28" s="322"/>
      <c r="Q28" s="322"/>
      <c r="R28" s="322"/>
      <c r="S28" s="380"/>
      <c r="T28" s="407"/>
      <c r="U28" s="426"/>
      <c r="V28" s="133">
        <v>0</v>
      </c>
      <c r="W28" s="483"/>
      <c r="X28" s="496"/>
      <c r="Y28" s="499"/>
      <c r="Z28" s="502"/>
      <c r="AA28" s="502"/>
      <c r="AB28" s="512"/>
      <c r="AC28" s="315"/>
      <c r="AD28" s="337"/>
      <c r="AE28" s="529"/>
      <c r="AF28" s="529"/>
      <c r="AG28" s="529"/>
      <c r="AH28" s="529"/>
      <c r="AI28" s="548"/>
      <c r="AJ28" s="563"/>
      <c r="AK28" s="577"/>
      <c r="AL28" s="598"/>
    </row>
    <row r="29" spans="1:38" ht="26.25" customHeight="1">
      <c r="A29" s="54">
        <f t="shared" si="1"/>
        <v>35</v>
      </c>
      <c r="B29" s="68"/>
      <c r="C29" s="87">
        <v>0</v>
      </c>
      <c r="D29" s="142"/>
      <c r="E29" s="142"/>
      <c r="F29" s="191"/>
      <c r="G29" s="191"/>
      <c r="H29" s="191"/>
      <c r="I29" s="247"/>
      <c r="J29" s="247"/>
      <c r="K29" s="247"/>
      <c r="L29" s="247"/>
      <c r="M29" s="247"/>
      <c r="N29" s="247"/>
      <c r="O29" s="247"/>
      <c r="P29" s="322"/>
      <c r="Q29" s="322"/>
      <c r="R29" s="322"/>
      <c r="S29" s="380"/>
      <c r="T29" s="407"/>
      <c r="U29" s="426"/>
      <c r="V29" s="133">
        <v>0</v>
      </c>
      <c r="W29" s="483"/>
      <c r="X29" s="496"/>
      <c r="Y29" s="499"/>
      <c r="Z29" s="502"/>
      <c r="AA29" s="502"/>
      <c r="AB29" s="512"/>
      <c r="AC29" s="315"/>
      <c r="AD29" s="337"/>
      <c r="AE29" s="529"/>
      <c r="AF29" s="529"/>
      <c r="AG29" s="529"/>
      <c r="AH29" s="529"/>
      <c r="AI29" s="548"/>
      <c r="AJ29" s="563"/>
      <c r="AK29" s="577"/>
      <c r="AL29" s="598"/>
    </row>
    <row r="30" spans="1:38" ht="26.25" customHeight="1">
      <c r="A30" s="54">
        <f t="shared" si="1"/>
        <v>35</v>
      </c>
      <c r="B30" s="68"/>
      <c r="C30" s="87">
        <v>0</v>
      </c>
      <c r="D30" s="142"/>
      <c r="E30" s="142"/>
      <c r="F30" s="191"/>
      <c r="G30" s="191"/>
      <c r="H30" s="191"/>
      <c r="I30" s="247"/>
      <c r="J30" s="247"/>
      <c r="K30" s="247"/>
      <c r="L30" s="247"/>
      <c r="M30" s="247"/>
      <c r="N30" s="247"/>
      <c r="O30" s="247"/>
      <c r="P30" s="322"/>
      <c r="Q30" s="322"/>
      <c r="R30" s="322"/>
      <c r="S30" s="380"/>
      <c r="T30" s="407"/>
      <c r="U30" s="426"/>
      <c r="V30" s="133">
        <v>0</v>
      </c>
      <c r="W30" s="483"/>
      <c r="X30" s="496"/>
      <c r="Y30" s="499"/>
      <c r="Z30" s="502"/>
      <c r="AA30" s="502"/>
      <c r="AB30" s="512"/>
      <c r="AC30" s="315"/>
      <c r="AD30" s="337"/>
      <c r="AE30" s="529"/>
      <c r="AF30" s="529"/>
      <c r="AG30" s="529"/>
      <c r="AH30" s="529"/>
      <c r="AI30" s="548"/>
      <c r="AJ30" s="563"/>
      <c r="AK30" s="577"/>
      <c r="AL30" s="598"/>
    </row>
    <row r="31" spans="1:38" ht="26.25" customHeight="1">
      <c r="A31" s="54">
        <f t="shared" si="1"/>
        <v>35</v>
      </c>
      <c r="B31" s="68"/>
      <c r="C31" s="87">
        <v>0</v>
      </c>
      <c r="D31" s="142"/>
      <c r="E31" s="142"/>
      <c r="F31" s="191"/>
      <c r="G31" s="191"/>
      <c r="H31" s="191"/>
      <c r="I31" s="247"/>
      <c r="J31" s="247"/>
      <c r="K31" s="247"/>
      <c r="L31" s="247"/>
      <c r="M31" s="247"/>
      <c r="N31" s="247"/>
      <c r="O31" s="247"/>
      <c r="P31" s="322"/>
      <c r="Q31" s="322"/>
      <c r="R31" s="322"/>
      <c r="S31" s="380"/>
      <c r="T31" s="407"/>
      <c r="U31" s="426"/>
      <c r="V31" s="133">
        <v>0</v>
      </c>
      <c r="W31" s="483"/>
      <c r="X31" s="496"/>
      <c r="Y31" s="499"/>
      <c r="Z31" s="502"/>
      <c r="AA31" s="502"/>
      <c r="AB31" s="512"/>
      <c r="AC31" s="315"/>
      <c r="AD31" s="337"/>
      <c r="AE31" s="529"/>
      <c r="AF31" s="529"/>
      <c r="AG31" s="529"/>
      <c r="AH31" s="529"/>
      <c r="AI31" s="548"/>
      <c r="AJ31" s="563"/>
      <c r="AK31" s="577"/>
      <c r="AL31" s="598"/>
    </row>
    <row r="32" spans="1:38" ht="26.25" customHeight="1">
      <c r="A32" s="54">
        <f t="shared" si="1"/>
        <v>35</v>
      </c>
      <c r="C32" s="87">
        <v>0</v>
      </c>
      <c r="D32" s="142"/>
      <c r="E32" s="142"/>
      <c r="F32" s="192"/>
      <c r="G32" s="192"/>
      <c r="H32" s="192"/>
      <c r="I32" s="248"/>
      <c r="J32" s="248"/>
      <c r="K32" s="248"/>
      <c r="L32" s="248"/>
      <c r="M32" s="248"/>
      <c r="N32" s="248"/>
      <c r="O32" s="248"/>
      <c r="P32" s="323"/>
      <c r="Q32" s="323"/>
      <c r="R32" s="323"/>
      <c r="S32" s="381"/>
      <c r="T32" s="406"/>
      <c r="U32" s="425"/>
      <c r="V32" s="133">
        <v>0</v>
      </c>
      <c r="W32" s="172"/>
      <c r="X32" s="188"/>
      <c r="Y32" s="499"/>
      <c r="Z32" s="502"/>
      <c r="AA32" s="502"/>
      <c r="AB32" s="512"/>
      <c r="AC32" s="315"/>
      <c r="AD32" s="337"/>
      <c r="AE32" s="529"/>
      <c r="AF32" s="529"/>
      <c r="AG32" s="529"/>
      <c r="AH32" s="529"/>
      <c r="AI32" s="548"/>
      <c r="AJ32" s="563"/>
      <c r="AK32" s="577"/>
      <c r="AL32" s="598"/>
    </row>
    <row r="33" spans="1:38" ht="26.25" customHeight="1">
      <c r="A33" s="54">
        <f t="shared" si="1"/>
        <v>35</v>
      </c>
      <c r="C33" s="87">
        <v>0</v>
      </c>
      <c r="D33" s="142"/>
      <c r="E33" s="142"/>
      <c r="F33" s="192"/>
      <c r="G33" s="192"/>
      <c r="H33" s="192"/>
      <c r="I33" s="248"/>
      <c r="J33" s="248"/>
      <c r="K33" s="248"/>
      <c r="L33" s="248"/>
      <c r="M33" s="248"/>
      <c r="N33" s="248"/>
      <c r="O33" s="248"/>
      <c r="P33" s="323"/>
      <c r="Q33" s="323"/>
      <c r="R33" s="323"/>
      <c r="S33" s="381"/>
      <c r="T33" s="406"/>
      <c r="U33" s="425"/>
      <c r="V33" s="133">
        <v>0</v>
      </c>
      <c r="W33" s="172"/>
      <c r="X33" s="188"/>
      <c r="Y33" s="499"/>
      <c r="Z33" s="502"/>
      <c r="AA33" s="502"/>
      <c r="AB33" s="512"/>
      <c r="AC33" s="315"/>
      <c r="AD33" s="337"/>
      <c r="AE33" s="529"/>
      <c r="AF33" s="529"/>
      <c r="AG33" s="529"/>
      <c r="AH33" s="529"/>
      <c r="AI33" s="548"/>
      <c r="AJ33" s="563"/>
      <c r="AK33" s="577"/>
      <c r="AL33" s="598"/>
    </row>
    <row r="34" spans="1:38" ht="26.25" customHeight="1">
      <c r="A34" s="54">
        <f t="shared" si="1"/>
        <v>35</v>
      </c>
      <c r="C34" s="87">
        <v>0</v>
      </c>
      <c r="D34" s="142"/>
      <c r="E34" s="142"/>
      <c r="F34" s="192"/>
      <c r="G34" s="192"/>
      <c r="H34" s="192"/>
      <c r="I34" s="248"/>
      <c r="J34" s="248"/>
      <c r="K34" s="248"/>
      <c r="L34" s="248"/>
      <c r="M34" s="248"/>
      <c r="N34" s="248"/>
      <c r="O34" s="248"/>
      <c r="P34" s="323"/>
      <c r="Q34" s="323"/>
      <c r="R34" s="323"/>
      <c r="S34" s="381"/>
      <c r="T34" s="406"/>
      <c r="U34" s="425"/>
      <c r="V34" s="133">
        <v>0</v>
      </c>
      <c r="W34" s="172"/>
      <c r="X34" s="188"/>
      <c r="Y34" s="499"/>
      <c r="Z34" s="502"/>
      <c r="AA34" s="502"/>
      <c r="AB34" s="512"/>
      <c r="AC34" s="315"/>
      <c r="AD34" s="337"/>
      <c r="AE34" s="529"/>
      <c r="AF34" s="529"/>
      <c r="AG34" s="529"/>
      <c r="AH34" s="529"/>
      <c r="AI34" s="548"/>
      <c r="AJ34" s="563"/>
      <c r="AK34" s="577"/>
      <c r="AL34" s="598"/>
    </row>
    <row r="35" spans="1:38" ht="26.25" customHeight="1">
      <c r="A35" s="54">
        <f t="shared" si="1"/>
        <v>35</v>
      </c>
      <c r="C35" s="87">
        <v>0</v>
      </c>
      <c r="D35" s="142"/>
      <c r="E35" s="142"/>
      <c r="F35" s="192"/>
      <c r="G35" s="192"/>
      <c r="H35" s="192"/>
      <c r="I35" s="248"/>
      <c r="J35" s="248"/>
      <c r="K35" s="248"/>
      <c r="L35" s="248"/>
      <c r="M35" s="248"/>
      <c r="N35" s="248"/>
      <c r="O35" s="248"/>
      <c r="P35" s="323"/>
      <c r="Q35" s="323"/>
      <c r="R35" s="323"/>
      <c r="S35" s="381"/>
      <c r="T35" s="406"/>
      <c r="U35" s="425"/>
      <c r="V35" s="133">
        <v>0</v>
      </c>
      <c r="W35" s="172"/>
      <c r="X35" s="188"/>
      <c r="Y35" s="499"/>
      <c r="Z35" s="502"/>
      <c r="AA35" s="502"/>
      <c r="AB35" s="512"/>
      <c r="AC35" s="315"/>
      <c r="AD35" s="337"/>
      <c r="AE35" s="529"/>
      <c r="AF35" s="529"/>
      <c r="AG35" s="529"/>
      <c r="AH35" s="529"/>
      <c r="AI35" s="548"/>
      <c r="AJ35" s="563"/>
      <c r="AK35" s="577"/>
      <c r="AL35" s="598"/>
    </row>
    <row r="36" spans="1:38" ht="26.25" customHeight="1">
      <c r="A36" s="54">
        <f t="shared" si="1"/>
        <v>35</v>
      </c>
      <c r="C36" s="87">
        <v>0</v>
      </c>
      <c r="D36" s="142"/>
      <c r="E36" s="142"/>
      <c r="F36" s="192"/>
      <c r="G36" s="192"/>
      <c r="H36" s="192"/>
      <c r="I36" s="248"/>
      <c r="J36" s="248"/>
      <c r="K36" s="248"/>
      <c r="L36" s="248"/>
      <c r="M36" s="248"/>
      <c r="N36" s="248"/>
      <c r="O36" s="248"/>
      <c r="P36" s="323"/>
      <c r="Q36" s="323"/>
      <c r="R36" s="323"/>
      <c r="S36" s="381"/>
      <c r="T36" s="406"/>
      <c r="U36" s="425"/>
      <c r="V36" s="133">
        <v>0</v>
      </c>
      <c r="W36" s="172"/>
      <c r="X36" s="188"/>
      <c r="Y36" s="499"/>
      <c r="Z36" s="502"/>
      <c r="AA36" s="502"/>
      <c r="AB36" s="512"/>
      <c r="AC36" s="315"/>
      <c r="AD36" s="337"/>
      <c r="AE36" s="529"/>
      <c r="AF36" s="529"/>
      <c r="AG36" s="529"/>
      <c r="AH36" s="529"/>
      <c r="AI36" s="548"/>
      <c r="AJ36" s="563"/>
      <c r="AK36" s="577"/>
      <c r="AL36" s="598"/>
    </row>
    <row r="37" spans="1:38" ht="26.25" customHeight="1">
      <c r="A37" s="54">
        <f t="shared" si="1"/>
        <v>35</v>
      </c>
      <c r="C37" s="87">
        <v>0</v>
      </c>
      <c r="D37" s="142"/>
      <c r="E37" s="142"/>
      <c r="F37" s="192"/>
      <c r="G37" s="192"/>
      <c r="H37" s="192"/>
      <c r="I37" s="248"/>
      <c r="J37" s="248"/>
      <c r="K37" s="248"/>
      <c r="L37" s="248"/>
      <c r="M37" s="248"/>
      <c r="N37" s="248"/>
      <c r="O37" s="248"/>
      <c r="P37" s="323"/>
      <c r="Q37" s="323"/>
      <c r="R37" s="323"/>
      <c r="S37" s="381"/>
      <c r="T37" s="406"/>
      <c r="U37" s="425"/>
      <c r="V37" s="133">
        <v>0</v>
      </c>
      <c r="W37" s="172"/>
      <c r="X37" s="188"/>
      <c r="Y37" s="499"/>
      <c r="Z37" s="502"/>
      <c r="AA37" s="502"/>
      <c r="AB37" s="512"/>
      <c r="AC37" s="315"/>
      <c r="AD37" s="337"/>
      <c r="AE37" s="529"/>
      <c r="AF37" s="529"/>
      <c r="AG37" s="529"/>
      <c r="AH37" s="529"/>
      <c r="AI37" s="548"/>
      <c r="AJ37" s="563"/>
      <c r="AK37" s="577"/>
      <c r="AL37" s="598"/>
    </row>
    <row r="38" spans="1:38" ht="26.25" customHeight="1">
      <c r="A38" s="54">
        <f t="shared" si="1"/>
        <v>35</v>
      </c>
      <c r="C38" s="87">
        <v>0</v>
      </c>
      <c r="D38" s="142"/>
      <c r="E38" s="142"/>
      <c r="F38" s="192"/>
      <c r="G38" s="192"/>
      <c r="H38" s="192"/>
      <c r="I38" s="248"/>
      <c r="J38" s="248"/>
      <c r="K38" s="248"/>
      <c r="L38" s="248"/>
      <c r="M38" s="248"/>
      <c r="N38" s="248"/>
      <c r="O38" s="248"/>
      <c r="P38" s="323"/>
      <c r="Q38" s="323"/>
      <c r="R38" s="323"/>
      <c r="S38" s="381"/>
      <c r="T38" s="406"/>
      <c r="U38" s="425"/>
      <c r="V38" s="133">
        <v>0</v>
      </c>
      <c r="W38" s="172"/>
      <c r="X38" s="188"/>
      <c r="Y38" s="499"/>
      <c r="Z38" s="502"/>
      <c r="AA38" s="502"/>
      <c r="AB38" s="512"/>
      <c r="AC38" s="315"/>
      <c r="AD38" s="337"/>
      <c r="AE38" s="529"/>
      <c r="AF38" s="529"/>
      <c r="AG38" s="529"/>
      <c r="AH38" s="529"/>
      <c r="AI38" s="548"/>
      <c r="AJ38" s="563"/>
      <c r="AK38" s="577"/>
      <c r="AL38" s="598"/>
    </row>
    <row r="39" spans="1:38" ht="24.95" customHeight="1">
      <c r="A39" s="54">
        <f t="shared" si="1"/>
        <v>35</v>
      </c>
      <c r="C39" s="88">
        <v>0</v>
      </c>
      <c r="D39" s="143"/>
      <c r="E39" s="143"/>
      <c r="F39" s="193"/>
      <c r="G39" s="193"/>
      <c r="H39" s="193"/>
      <c r="I39" s="249"/>
      <c r="J39" s="249"/>
      <c r="K39" s="249"/>
      <c r="L39" s="249"/>
      <c r="M39" s="249"/>
      <c r="N39" s="249"/>
      <c r="O39" s="249"/>
      <c r="P39" s="324"/>
      <c r="Q39" s="324"/>
      <c r="R39" s="324"/>
      <c r="S39" s="382"/>
      <c r="T39" s="406"/>
      <c r="U39" s="425"/>
      <c r="V39" s="133">
        <v>0</v>
      </c>
      <c r="W39" s="172"/>
      <c r="X39" s="188"/>
      <c r="Y39" s="499"/>
      <c r="Z39" s="502"/>
      <c r="AA39" s="502"/>
      <c r="AB39" s="512"/>
      <c r="AC39" s="315"/>
      <c r="AD39" s="337"/>
      <c r="AE39" s="529"/>
      <c r="AF39" s="529"/>
      <c r="AG39" s="529"/>
      <c r="AH39" s="529"/>
      <c r="AI39" s="548"/>
      <c r="AJ39" s="563"/>
      <c r="AK39" s="577"/>
      <c r="AL39" s="598"/>
    </row>
    <row r="40" spans="1:38" ht="24.75" customHeight="1">
      <c r="A40" s="54">
        <f t="shared" si="1"/>
        <v>35</v>
      </c>
      <c r="B40" s="71"/>
      <c r="C40" s="89" t="s">
        <v>31</v>
      </c>
      <c r="D40" s="144"/>
      <c r="E40" s="144"/>
      <c r="F40" s="144"/>
      <c r="G40" s="144"/>
      <c r="H40" s="229"/>
      <c r="I40" s="250">
        <f>SUM(I25:O39)</f>
        <v>0</v>
      </c>
      <c r="J40" s="250"/>
      <c r="K40" s="250"/>
      <c r="L40" s="250"/>
      <c r="M40" s="250"/>
      <c r="N40" s="250"/>
      <c r="O40" s="305"/>
      <c r="P40" s="325"/>
      <c r="Q40" s="353"/>
      <c r="R40" s="353"/>
      <c r="S40" s="383"/>
      <c r="T40" s="406"/>
      <c r="U40" s="425"/>
      <c r="V40" s="447" t="s">
        <v>25</v>
      </c>
      <c r="W40" s="484"/>
      <c r="X40" s="484"/>
      <c r="Y40" s="484"/>
      <c r="Z40" s="484"/>
      <c r="AA40" s="484"/>
      <c r="AB40" s="513"/>
      <c r="AC40" s="250">
        <f>SUM(AC25:AI39)</f>
        <v>0</v>
      </c>
      <c r="AD40" s="250"/>
      <c r="AE40" s="530"/>
      <c r="AF40" s="530"/>
      <c r="AG40" s="530"/>
      <c r="AH40" s="530"/>
      <c r="AI40" s="549"/>
      <c r="AJ40" s="564"/>
      <c r="AK40" s="578"/>
      <c r="AL40" s="599"/>
    </row>
    <row r="41" spans="1:38" s="60" customFormat="1" ht="11.25" customHeight="1">
      <c r="A41" s="54">
        <v>15</v>
      </c>
      <c r="C41" s="90"/>
      <c r="D41" s="90"/>
      <c r="E41" s="90"/>
      <c r="F41" s="90"/>
      <c r="G41" s="90"/>
      <c r="H41" s="90"/>
      <c r="I41" s="90"/>
      <c r="J41" s="90"/>
      <c r="K41" s="90"/>
      <c r="L41" s="90"/>
      <c r="P41" s="326"/>
      <c r="Q41" s="326"/>
      <c r="R41" s="326"/>
      <c r="S41" s="326"/>
      <c r="T41" s="100"/>
      <c r="U41" s="100"/>
      <c r="V41" s="326"/>
      <c r="W41" s="326"/>
      <c r="X41" s="326"/>
      <c r="Y41" s="326"/>
      <c r="Z41" s="326"/>
      <c r="AA41" s="326"/>
      <c r="AB41" s="326"/>
      <c r="AC41" s="326"/>
      <c r="AD41" s="326"/>
      <c r="AE41" s="326"/>
      <c r="AF41" s="537"/>
      <c r="AG41" s="537"/>
      <c r="AH41" s="537"/>
      <c r="AI41" s="537"/>
      <c r="AJ41" s="326"/>
      <c r="AK41" s="326"/>
      <c r="AL41" s="326"/>
    </row>
    <row r="42" spans="1:38" ht="26.25" customHeight="1">
      <c r="A42" s="54">
        <f>+A40</f>
        <v>35</v>
      </c>
      <c r="C42" s="84" t="s">
        <v>203</v>
      </c>
      <c r="D42" s="84"/>
      <c r="E42" s="84"/>
      <c r="F42" s="84"/>
      <c r="G42" s="84"/>
      <c r="H42" s="84"/>
      <c r="I42" s="84"/>
      <c r="J42" s="84"/>
      <c r="K42" s="84"/>
      <c r="L42" s="281"/>
      <c r="M42" s="281"/>
      <c r="N42" s="281"/>
      <c r="O42" s="281"/>
      <c r="P42" s="281"/>
      <c r="Q42" s="281"/>
      <c r="R42" s="281"/>
      <c r="S42" s="384" t="s">
        <v>83</v>
      </c>
      <c r="T42" s="409"/>
      <c r="U42" s="409"/>
      <c r="V42" s="84" t="s">
        <v>207</v>
      </c>
      <c r="W42" s="84"/>
      <c r="X42" s="84"/>
      <c r="Y42" s="84"/>
      <c r="Z42" s="84"/>
      <c r="AA42" s="84"/>
      <c r="AB42" s="84"/>
      <c r="AC42" s="84"/>
      <c r="AD42" s="84"/>
      <c r="AE42" s="281"/>
      <c r="AF42" s="281"/>
      <c r="AG42" s="281"/>
      <c r="AH42" s="281"/>
      <c r="AI42" s="281"/>
      <c r="AJ42" s="281"/>
      <c r="AK42" s="281"/>
      <c r="AL42" s="595" t="s">
        <v>83</v>
      </c>
    </row>
    <row r="43" spans="1:38" s="59" customFormat="1" ht="24.95" customHeight="1">
      <c r="A43" s="54">
        <f>+A42</f>
        <v>35</v>
      </c>
      <c r="B43" s="59"/>
      <c r="C43" s="85" t="s">
        <v>51</v>
      </c>
      <c r="D43" s="140"/>
      <c r="E43" s="140"/>
      <c r="F43" s="140" t="s">
        <v>74</v>
      </c>
      <c r="G43" s="140"/>
      <c r="H43" s="140"/>
      <c r="I43" s="140" t="s">
        <v>1</v>
      </c>
      <c r="J43" s="140"/>
      <c r="K43" s="140"/>
      <c r="L43" s="140"/>
      <c r="M43" s="140"/>
      <c r="N43" s="140"/>
      <c r="O43" s="140"/>
      <c r="P43" s="140" t="s">
        <v>91</v>
      </c>
      <c r="Q43" s="140"/>
      <c r="R43" s="140"/>
      <c r="S43" s="367"/>
      <c r="T43" s="406"/>
      <c r="U43" s="425"/>
      <c r="V43" s="85" t="s">
        <v>51</v>
      </c>
      <c r="W43" s="140"/>
      <c r="X43" s="140"/>
      <c r="Y43" s="140" t="s">
        <v>59</v>
      </c>
      <c r="Z43" s="140"/>
      <c r="AA43" s="140"/>
      <c r="AB43" s="140"/>
      <c r="AC43" s="140" t="s">
        <v>1</v>
      </c>
      <c r="AD43" s="140"/>
      <c r="AE43" s="531"/>
      <c r="AF43" s="531"/>
      <c r="AG43" s="531"/>
      <c r="AH43" s="531"/>
      <c r="AI43" s="531"/>
      <c r="AJ43" s="140" t="s">
        <v>53</v>
      </c>
      <c r="AK43" s="283"/>
      <c r="AL43" s="367"/>
    </row>
    <row r="44" spans="1:38" s="59" customFormat="1" ht="8.25" customHeight="1">
      <c r="A44" s="54">
        <v>11</v>
      </c>
      <c r="B44" s="59"/>
      <c r="C44" s="91">
        <v>0</v>
      </c>
      <c r="D44" s="145"/>
      <c r="E44" s="145"/>
      <c r="F44" s="189"/>
      <c r="G44" s="210"/>
      <c r="H44" s="227"/>
      <c r="I44" s="245" t="s">
        <v>90</v>
      </c>
      <c r="J44" s="245"/>
      <c r="K44" s="245"/>
      <c r="L44" s="245"/>
      <c r="M44" s="245"/>
      <c r="N44" s="245"/>
      <c r="O44" s="245"/>
      <c r="P44" s="201"/>
      <c r="Q44" s="201"/>
      <c r="R44" s="201"/>
      <c r="S44" s="378"/>
      <c r="T44" s="406"/>
      <c r="U44" s="425"/>
      <c r="V44" s="91">
        <v>0</v>
      </c>
      <c r="W44" s="145"/>
      <c r="X44" s="145"/>
      <c r="Y44" s="498"/>
      <c r="Z44" s="501"/>
      <c r="AA44" s="501"/>
      <c r="AB44" s="511"/>
      <c r="AC44" s="505" t="s">
        <v>121</v>
      </c>
      <c r="AD44" s="514"/>
      <c r="AE44" s="527"/>
      <c r="AF44" s="527"/>
      <c r="AG44" s="527"/>
      <c r="AH44" s="527"/>
      <c r="AI44" s="546"/>
      <c r="AJ44" s="562"/>
      <c r="AK44" s="576"/>
      <c r="AL44" s="596"/>
    </row>
    <row r="45" spans="1:38" ht="17.25" customHeight="1">
      <c r="A45" s="54">
        <v>24</v>
      </c>
      <c r="C45" s="87"/>
      <c r="D45" s="142"/>
      <c r="E45" s="142"/>
      <c r="F45" s="190"/>
      <c r="G45" s="211"/>
      <c r="H45" s="228"/>
      <c r="I45" s="246"/>
      <c r="J45" s="246"/>
      <c r="K45" s="246"/>
      <c r="L45" s="246"/>
      <c r="M45" s="246"/>
      <c r="N45" s="246"/>
      <c r="O45" s="246"/>
      <c r="P45" s="200"/>
      <c r="Q45" s="200"/>
      <c r="R45" s="200"/>
      <c r="S45" s="379"/>
      <c r="T45" s="406"/>
      <c r="U45" s="425"/>
      <c r="V45" s="87"/>
      <c r="W45" s="142"/>
      <c r="X45" s="142"/>
      <c r="Y45" s="190"/>
      <c r="Z45" s="211"/>
      <c r="AA45" s="211"/>
      <c r="AB45" s="228"/>
      <c r="AC45" s="312"/>
      <c r="AD45" s="335"/>
      <c r="AE45" s="528"/>
      <c r="AF45" s="528"/>
      <c r="AG45" s="528"/>
      <c r="AH45" s="528"/>
      <c r="AI45" s="547"/>
      <c r="AJ45" s="205"/>
      <c r="AK45" s="215"/>
      <c r="AL45" s="597"/>
    </row>
    <row r="46" spans="1:38" ht="26.25" customHeight="1">
      <c r="A46" s="54">
        <f>+A43</f>
        <v>35</v>
      </c>
      <c r="C46" s="87">
        <v>0</v>
      </c>
      <c r="D46" s="142"/>
      <c r="E46" s="142"/>
      <c r="F46" s="191"/>
      <c r="G46" s="191"/>
      <c r="H46" s="191"/>
      <c r="I46" s="247"/>
      <c r="J46" s="247"/>
      <c r="K46" s="247"/>
      <c r="L46" s="247"/>
      <c r="M46" s="247"/>
      <c r="N46" s="247"/>
      <c r="O46" s="247"/>
      <c r="P46" s="322"/>
      <c r="Q46" s="322"/>
      <c r="R46" s="322"/>
      <c r="S46" s="380"/>
      <c r="T46" s="406"/>
      <c r="U46" s="425"/>
      <c r="V46" s="133">
        <v>0</v>
      </c>
      <c r="W46" s="172"/>
      <c r="X46" s="188"/>
      <c r="Y46" s="499"/>
      <c r="Z46" s="502"/>
      <c r="AA46" s="502"/>
      <c r="AB46" s="512"/>
      <c r="AC46" s="315"/>
      <c r="AD46" s="337"/>
      <c r="AE46" s="529"/>
      <c r="AF46" s="529"/>
      <c r="AG46" s="529"/>
      <c r="AH46" s="529"/>
      <c r="AI46" s="548"/>
      <c r="AJ46" s="563"/>
      <c r="AK46" s="577"/>
      <c r="AL46" s="598"/>
    </row>
    <row r="47" spans="1:38" ht="26.25" customHeight="1">
      <c r="C47" s="87">
        <v>0</v>
      </c>
      <c r="D47" s="142"/>
      <c r="E47" s="142"/>
      <c r="F47" s="191"/>
      <c r="G47" s="191"/>
      <c r="H47" s="191"/>
      <c r="I47" s="247"/>
      <c r="J47" s="247"/>
      <c r="K47" s="247"/>
      <c r="L47" s="247"/>
      <c r="M47" s="247"/>
      <c r="N47" s="247"/>
      <c r="O47" s="247"/>
      <c r="P47" s="322"/>
      <c r="Q47" s="322"/>
      <c r="R47" s="322"/>
      <c r="S47" s="380"/>
      <c r="T47" s="406"/>
      <c r="U47" s="425"/>
      <c r="V47" s="133">
        <v>0</v>
      </c>
      <c r="W47" s="172"/>
      <c r="X47" s="188"/>
      <c r="Y47" s="499"/>
      <c r="Z47" s="502"/>
      <c r="AA47" s="502"/>
      <c r="AB47" s="512"/>
      <c r="AC47" s="315"/>
      <c r="AD47" s="337"/>
      <c r="AE47" s="529"/>
      <c r="AF47" s="529"/>
      <c r="AG47" s="529"/>
      <c r="AH47" s="529"/>
      <c r="AI47" s="548"/>
      <c r="AJ47" s="563"/>
      <c r="AK47" s="577"/>
      <c r="AL47" s="598"/>
    </row>
    <row r="48" spans="1:38" ht="26.25" customHeight="1">
      <c r="C48" s="87">
        <v>0</v>
      </c>
      <c r="D48" s="142"/>
      <c r="E48" s="142"/>
      <c r="F48" s="191"/>
      <c r="G48" s="191"/>
      <c r="H48" s="191"/>
      <c r="I48" s="247"/>
      <c r="J48" s="247"/>
      <c r="K48" s="247"/>
      <c r="L48" s="247"/>
      <c r="M48" s="247"/>
      <c r="N48" s="247"/>
      <c r="O48" s="247"/>
      <c r="P48" s="322"/>
      <c r="Q48" s="322"/>
      <c r="R48" s="322"/>
      <c r="S48" s="380"/>
      <c r="T48" s="406"/>
      <c r="U48" s="425"/>
      <c r="V48" s="133">
        <v>0</v>
      </c>
      <c r="W48" s="172"/>
      <c r="X48" s="188"/>
      <c r="Y48" s="499"/>
      <c r="Z48" s="502"/>
      <c r="AA48" s="502"/>
      <c r="AB48" s="512"/>
      <c r="AC48" s="315"/>
      <c r="AD48" s="337"/>
      <c r="AE48" s="529"/>
      <c r="AF48" s="529"/>
      <c r="AG48" s="529"/>
      <c r="AH48" s="529"/>
      <c r="AI48" s="548"/>
      <c r="AJ48" s="563"/>
      <c r="AK48" s="577"/>
      <c r="AL48" s="598"/>
    </row>
    <row r="49" spans="1:38" ht="26.25" customHeight="1">
      <c r="C49" s="87">
        <v>0</v>
      </c>
      <c r="D49" s="142"/>
      <c r="E49" s="142"/>
      <c r="F49" s="191"/>
      <c r="G49" s="191"/>
      <c r="H49" s="191"/>
      <c r="I49" s="247"/>
      <c r="J49" s="247"/>
      <c r="K49" s="247"/>
      <c r="L49" s="247"/>
      <c r="M49" s="247"/>
      <c r="N49" s="247"/>
      <c r="O49" s="247"/>
      <c r="P49" s="322"/>
      <c r="Q49" s="322"/>
      <c r="R49" s="322"/>
      <c r="S49" s="380"/>
      <c r="T49" s="406"/>
      <c r="U49" s="425"/>
      <c r="V49" s="133">
        <v>0</v>
      </c>
      <c r="W49" s="172"/>
      <c r="X49" s="188"/>
      <c r="Y49" s="499"/>
      <c r="Z49" s="502"/>
      <c r="AA49" s="502"/>
      <c r="AB49" s="512"/>
      <c r="AC49" s="315"/>
      <c r="AD49" s="337"/>
      <c r="AE49" s="529"/>
      <c r="AF49" s="529"/>
      <c r="AG49" s="529"/>
      <c r="AH49" s="529"/>
      <c r="AI49" s="548"/>
      <c r="AJ49" s="563"/>
      <c r="AK49" s="577"/>
      <c r="AL49" s="598"/>
    </row>
    <row r="50" spans="1:38" ht="26.25" customHeight="1">
      <c r="C50" s="87">
        <v>0</v>
      </c>
      <c r="D50" s="142"/>
      <c r="E50" s="142"/>
      <c r="F50" s="191"/>
      <c r="G50" s="191"/>
      <c r="H50" s="191"/>
      <c r="I50" s="247"/>
      <c r="J50" s="247"/>
      <c r="K50" s="247"/>
      <c r="L50" s="247"/>
      <c r="M50" s="247"/>
      <c r="N50" s="247"/>
      <c r="O50" s="247"/>
      <c r="P50" s="322"/>
      <c r="Q50" s="322"/>
      <c r="R50" s="322"/>
      <c r="S50" s="380"/>
      <c r="T50" s="406"/>
      <c r="U50" s="425"/>
      <c r="V50" s="133">
        <v>0</v>
      </c>
      <c r="W50" s="172"/>
      <c r="X50" s="188"/>
      <c r="Y50" s="499"/>
      <c r="Z50" s="502"/>
      <c r="AA50" s="502"/>
      <c r="AB50" s="512"/>
      <c r="AC50" s="315"/>
      <c r="AD50" s="337"/>
      <c r="AE50" s="529"/>
      <c r="AF50" s="529"/>
      <c r="AG50" s="529"/>
      <c r="AH50" s="529"/>
      <c r="AI50" s="548"/>
      <c r="AJ50" s="563"/>
      <c r="AK50" s="577"/>
      <c r="AL50" s="598"/>
    </row>
    <row r="51" spans="1:38" ht="26.25" customHeight="1">
      <c r="C51" s="87">
        <v>0</v>
      </c>
      <c r="D51" s="142"/>
      <c r="E51" s="142"/>
      <c r="F51" s="191"/>
      <c r="G51" s="191"/>
      <c r="H51" s="191"/>
      <c r="I51" s="247"/>
      <c r="J51" s="247"/>
      <c r="K51" s="247"/>
      <c r="L51" s="247"/>
      <c r="M51" s="247"/>
      <c r="N51" s="247"/>
      <c r="O51" s="247"/>
      <c r="P51" s="322"/>
      <c r="Q51" s="322"/>
      <c r="R51" s="322"/>
      <c r="S51" s="380"/>
      <c r="T51" s="406"/>
      <c r="U51" s="425"/>
      <c r="V51" s="133">
        <v>0</v>
      </c>
      <c r="W51" s="172"/>
      <c r="X51" s="188"/>
      <c r="Y51" s="499"/>
      <c r="Z51" s="502"/>
      <c r="AA51" s="502"/>
      <c r="AB51" s="512"/>
      <c r="AC51" s="315"/>
      <c r="AD51" s="337"/>
      <c r="AE51" s="529"/>
      <c r="AF51" s="529"/>
      <c r="AG51" s="529"/>
      <c r="AH51" s="529"/>
      <c r="AI51" s="548"/>
      <c r="AJ51" s="563"/>
      <c r="AK51" s="577"/>
      <c r="AL51" s="598"/>
    </row>
    <row r="52" spans="1:38" ht="26.25" customHeight="1">
      <c r="C52" s="87">
        <v>0</v>
      </c>
      <c r="D52" s="142"/>
      <c r="E52" s="142"/>
      <c r="F52" s="191"/>
      <c r="G52" s="191"/>
      <c r="H52" s="191"/>
      <c r="I52" s="247"/>
      <c r="J52" s="247"/>
      <c r="K52" s="247"/>
      <c r="L52" s="247"/>
      <c r="M52" s="247"/>
      <c r="N52" s="247"/>
      <c r="O52" s="247"/>
      <c r="P52" s="322"/>
      <c r="Q52" s="322"/>
      <c r="R52" s="322"/>
      <c r="S52" s="380"/>
      <c r="T52" s="406"/>
      <c r="U52" s="425"/>
      <c r="V52" s="133">
        <v>0</v>
      </c>
      <c r="W52" s="172"/>
      <c r="X52" s="188"/>
      <c r="Y52" s="499"/>
      <c r="Z52" s="502"/>
      <c r="AA52" s="502"/>
      <c r="AB52" s="512"/>
      <c r="AC52" s="315"/>
      <c r="AD52" s="337"/>
      <c r="AE52" s="529"/>
      <c r="AF52" s="529"/>
      <c r="AG52" s="529"/>
      <c r="AH52" s="529"/>
      <c r="AI52" s="548"/>
      <c r="AJ52" s="563"/>
      <c r="AK52" s="577"/>
      <c r="AL52" s="598"/>
    </row>
    <row r="53" spans="1:38" ht="26.25" customHeight="1">
      <c r="C53" s="87">
        <v>0</v>
      </c>
      <c r="D53" s="142"/>
      <c r="E53" s="142"/>
      <c r="F53" s="191"/>
      <c r="G53" s="191"/>
      <c r="H53" s="191"/>
      <c r="I53" s="247"/>
      <c r="J53" s="247"/>
      <c r="K53" s="247"/>
      <c r="L53" s="247"/>
      <c r="M53" s="247"/>
      <c r="N53" s="247"/>
      <c r="O53" s="247"/>
      <c r="P53" s="322"/>
      <c r="Q53" s="322"/>
      <c r="R53" s="322"/>
      <c r="S53" s="380"/>
      <c r="T53" s="406"/>
      <c r="U53" s="425"/>
      <c r="V53" s="133">
        <v>0</v>
      </c>
      <c r="W53" s="172"/>
      <c r="X53" s="188"/>
      <c r="Y53" s="499"/>
      <c r="Z53" s="502"/>
      <c r="AA53" s="502"/>
      <c r="AB53" s="512"/>
      <c r="AC53" s="315"/>
      <c r="AD53" s="337"/>
      <c r="AE53" s="529"/>
      <c r="AF53" s="529"/>
      <c r="AG53" s="529"/>
      <c r="AH53" s="529"/>
      <c r="AI53" s="548"/>
      <c r="AJ53" s="563"/>
      <c r="AK53" s="577"/>
      <c r="AL53" s="598"/>
    </row>
    <row r="54" spans="1:38" ht="26.25" customHeight="1">
      <c r="C54" s="87">
        <v>0</v>
      </c>
      <c r="D54" s="142"/>
      <c r="E54" s="142"/>
      <c r="F54" s="191"/>
      <c r="G54" s="191"/>
      <c r="H54" s="191"/>
      <c r="I54" s="247"/>
      <c r="J54" s="247"/>
      <c r="K54" s="247"/>
      <c r="L54" s="247"/>
      <c r="M54" s="247"/>
      <c r="N54" s="247"/>
      <c r="O54" s="247"/>
      <c r="P54" s="322"/>
      <c r="Q54" s="322"/>
      <c r="R54" s="322"/>
      <c r="S54" s="380"/>
      <c r="T54" s="406"/>
      <c r="U54" s="425"/>
      <c r="V54" s="133">
        <v>0</v>
      </c>
      <c r="W54" s="172"/>
      <c r="X54" s="188"/>
      <c r="Y54" s="499"/>
      <c r="Z54" s="502"/>
      <c r="AA54" s="502"/>
      <c r="AB54" s="512"/>
      <c r="AC54" s="315"/>
      <c r="AD54" s="337"/>
      <c r="AE54" s="529"/>
      <c r="AF54" s="529"/>
      <c r="AG54" s="529"/>
      <c r="AH54" s="529"/>
      <c r="AI54" s="548"/>
      <c r="AJ54" s="563"/>
      <c r="AK54" s="577"/>
      <c r="AL54" s="598"/>
    </row>
    <row r="55" spans="1:38" ht="26.25" customHeight="1">
      <c r="C55" s="87">
        <v>0</v>
      </c>
      <c r="D55" s="142"/>
      <c r="E55" s="142"/>
      <c r="F55" s="191"/>
      <c r="G55" s="191"/>
      <c r="H55" s="191"/>
      <c r="I55" s="247"/>
      <c r="J55" s="247"/>
      <c r="K55" s="247"/>
      <c r="L55" s="247"/>
      <c r="M55" s="247"/>
      <c r="N55" s="247"/>
      <c r="O55" s="247"/>
      <c r="P55" s="322"/>
      <c r="Q55" s="322"/>
      <c r="R55" s="322"/>
      <c r="S55" s="380"/>
      <c r="T55" s="406"/>
      <c r="U55" s="425"/>
      <c r="V55" s="133">
        <v>0</v>
      </c>
      <c r="W55" s="172"/>
      <c r="X55" s="188"/>
      <c r="Y55" s="499"/>
      <c r="Z55" s="502"/>
      <c r="AA55" s="502"/>
      <c r="AB55" s="512"/>
      <c r="AC55" s="315"/>
      <c r="AD55" s="337"/>
      <c r="AE55" s="529"/>
      <c r="AF55" s="529"/>
      <c r="AG55" s="529"/>
      <c r="AH55" s="529"/>
      <c r="AI55" s="548"/>
      <c r="AJ55" s="563"/>
      <c r="AK55" s="577"/>
      <c r="AL55" s="598"/>
    </row>
    <row r="56" spans="1:38" ht="24.95" customHeight="1">
      <c r="C56" s="88">
        <v>0</v>
      </c>
      <c r="D56" s="143"/>
      <c r="E56" s="143"/>
      <c r="F56" s="194"/>
      <c r="G56" s="194"/>
      <c r="H56" s="194"/>
      <c r="I56" s="251"/>
      <c r="J56" s="251"/>
      <c r="K56" s="251"/>
      <c r="L56" s="251"/>
      <c r="M56" s="251"/>
      <c r="N56" s="251"/>
      <c r="O56" s="251"/>
      <c r="P56" s="327"/>
      <c r="Q56" s="327"/>
      <c r="R56" s="327"/>
      <c r="S56" s="385"/>
      <c r="T56" s="406"/>
      <c r="U56" s="425"/>
      <c r="V56" s="133">
        <v>0</v>
      </c>
      <c r="W56" s="172"/>
      <c r="X56" s="188"/>
      <c r="Y56" s="499"/>
      <c r="Z56" s="502"/>
      <c r="AA56" s="502"/>
      <c r="AB56" s="512"/>
      <c r="AC56" s="315"/>
      <c r="AD56" s="337"/>
      <c r="AE56" s="529"/>
      <c r="AF56" s="529"/>
      <c r="AG56" s="529"/>
      <c r="AH56" s="529"/>
      <c r="AI56" s="548"/>
      <c r="AJ56" s="563"/>
      <c r="AK56" s="577"/>
      <c r="AL56" s="598"/>
    </row>
    <row r="57" spans="1:38" ht="24.75" customHeight="1">
      <c r="B57" s="71"/>
      <c r="C57" s="89" t="s">
        <v>123</v>
      </c>
      <c r="D57" s="144"/>
      <c r="E57" s="144"/>
      <c r="F57" s="144"/>
      <c r="G57" s="144"/>
      <c r="H57" s="229"/>
      <c r="I57" s="250">
        <f>SUM(I45:O56)</f>
        <v>0</v>
      </c>
      <c r="J57" s="250"/>
      <c r="K57" s="250"/>
      <c r="L57" s="250"/>
      <c r="M57" s="250"/>
      <c r="N57" s="250"/>
      <c r="O57" s="305"/>
      <c r="P57" s="325"/>
      <c r="Q57" s="353"/>
      <c r="R57" s="353"/>
      <c r="S57" s="383"/>
      <c r="T57" s="406"/>
      <c r="U57" s="425"/>
      <c r="V57" s="447" t="s">
        <v>125</v>
      </c>
      <c r="W57" s="484"/>
      <c r="X57" s="484"/>
      <c r="Y57" s="484"/>
      <c r="Z57" s="484"/>
      <c r="AA57" s="484"/>
      <c r="AB57" s="513"/>
      <c r="AC57" s="250">
        <f>SUM(AC45:AI56)</f>
        <v>0</v>
      </c>
      <c r="AD57" s="250"/>
      <c r="AE57" s="530"/>
      <c r="AF57" s="530"/>
      <c r="AG57" s="530"/>
      <c r="AH57" s="530"/>
      <c r="AI57" s="549"/>
      <c r="AJ57" s="564"/>
      <c r="AK57" s="578"/>
      <c r="AL57" s="599"/>
    </row>
    <row r="58" spans="1:38" ht="26.25" customHeight="1">
      <c r="C58" s="92"/>
      <c r="D58" s="92"/>
      <c r="E58" s="92"/>
      <c r="F58" s="97"/>
      <c r="G58" s="97"/>
      <c r="H58" s="97"/>
      <c r="I58" s="252"/>
      <c r="J58" s="252"/>
      <c r="K58" s="252"/>
      <c r="L58" s="252"/>
      <c r="M58" s="252"/>
      <c r="N58" s="252"/>
      <c r="O58" s="252"/>
      <c r="P58" s="328"/>
      <c r="Q58" s="328"/>
      <c r="R58" s="328"/>
      <c r="S58" s="328"/>
      <c r="T58" s="410"/>
      <c r="U58" s="410"/>
      <c r="V58" s="448"/>
      <c r="W58" s="448"/>
      <c r="X58" s="448"/>
      <c r="Y58" s="448"/>
      <c r="Z58" s="448"/>
      <c r="AA58" s="448"/>
      <c r="AB58" s="448"/>
      <c r="AC58" s="519"/>
      <c r="AD58" s="519"/>
      <c r="AE58" s="519"/>
      <c r="AF58" s="519"/>
      <c r="AG58" s="519"/>
      <c r="AH58" s="519"/>
      <c r="AI58" s="519"/>
      <c r="AJ58" s="565"/>
      <c r="AK58" s="565"/>
      <c r="AL58" s="565"/>
    </row>
    <row r="59" spans="1:38" ht="25.5" customHeight="1">
      <c r="C59" s="84" t="s">
        <v>206</v>
      </c>
      <c r="D59" s="84"/>
      <c r="E59" s="84"/>
      <c r="F59" s="84"/>
      <c r="G59" s="84"/>
      <c r="H59" s="84"/>
      <c r="I59" s="84"/>
      <c r="J59" s="84"/>
      <c r="K59" s="84"/>
      <c r="L59" s="281"/>
      <c r="M59" s="281"/>
      <c r="N59" s="281"/>
      <c r="O59" s="281"/>
      <c r="P59" s="281"/>
      <c r="Q59" s="281"/>
      <c r="R59" s="281"/>
      <c r="S59" s="384" t="s">
        <v>83</v>
      </c>
      <c r="T59" s="410"/>
      <c r="U59" s="410"/>
      <c r="V59" s="84" t="s">
        <v>129</v>
      </c>
      <c r="W59" s="84"/>
      <c r="X59" s="84"/>
      <c r="Y59" s="84"/>
      <c r="Z59" s="84"/>
      <c r="AA59" s="84"/>
      <c r="AB59" s="84"/>
      <c r="AC59" s="84"/>
      <c r="AD59" s="84"/>
      <c r="AE59" s="281"/>
      <c r="AF59" s="281"/>
      <c r="AG59" s="281"/>
      <c r="AH59" s="281"/>
      <c r="AI59" s="281"/>
      <c r="AJ59" s="281"/>
      <c r="AK59" s="281"/>
      <c r="AL59" s="595" t="s">
        <v>83</v>
      </c>
    </row>
    <row r="60" spans="1:38" s="59" customFormat="1" ht="25.5" customHeight="1">
      <c r="A60" s="54"/>
      <c r="B60" s="59"/>
      <c r="C60" s="85" t="s">
        <v>51</v>
      </c>
      <c r="D60" s="140"/>
      <c r="E60" s="140"/>
      <c r="F60" s="140" t="s">
        <v>74</v>
      </c>
      <c r="G60" s="140"/>
      <c r="H60" s="140"/>
      <c r="I60" s="140" t="s">
        <v>1</v>
      </c>
      <c r="J60" s="140"/>
      <c r="K60" s="140"/>
      <c r="L60" s="140"/>
      <c r="M60" s="140"/>
      <c r="N60" s="140"/>
      <c r="O60" s="140"/>
      <c r="P60" s="140" t="s">
        <v>91</v>
      </c>
      <c r="Q60" s="140"/>
      <c r="R60" s="140"/>
      <c r="S60" s="367"/>
      <c r="T60" s="406"/>
      <c r="U60" s="425"/>
      <c r="V60" s="85" t="s">
        <v>51</v>
      </c>
      <c r="W60" s="140"/>
      <c r="X60" s="140"/>
      <c r="Y60" s="140" t="s">
        <v>59</v>
      </c>
      <c r="Z60" s="140"/>
      <c r="AA60" s="140"/>
      <c r="AB60" s="140"/>
      <c r="AC60" s="140" t="s">
        <v>1</v>
      </c>
      <c r="AD60" s="140"/>
      <c r="AE60" s="531"/>
      <c r="AF60" s="531"/>
      <c r="AG60" s="531"/>
      <c r="AH60" s="531"/>
      <c r="AI60" s="531"/>
      <c r="AJ60" s="140" t="s">
        <v>53</v>
      </c>
      <c r="AK60" s="283"/>
      <c r="AL60" s="367"/>
    </row>
    <row r="61" spans="1:38" s="59" customFormat="1" ht="8.25" customHeight="1">
      <c r="A61" s="54">
        <v>11</v>
      </c>
      <c r="B61" s="59"/>
      <c r="C61" s="86">
        <v>0</v>
      </c>
      <c r="D61" s="141"/>
      <c r="E61" s="141"/>
      <c r="F61" s="189"/>
      <c r="G61" s="210"/>
      <c r="H61" s="227"/>
      <c r="I61" s="245" t="s">
        <v>90</v>
      </c>
      <c r="J61" s="245"/>
      <c r="K61" s="245"/>
      <c r="L61" s="245"/>
      <c r="M61" s="245"/>
      <c r="N61" s="245"/>
      <c r="O61" s="245"/>
      <c r="P61" s="201"/>
      <c r="Q61" s="201"/>
      <c r="R61" s="201"/>
      <c r="S61" s="378"/>
      <c r="T61" s="406"/>
      <c r="U61" s="425"/>
      <c r="V61" s="91">
        <v>0</v>
      </c>
      <c r="W61" s="145"/>
      <c r="X61" s="145"/>
      <c r="Y61" s="498"/>
      <c r="Z61" s="501"/>
      <c r="AA61" s="501"/>
      <c r="AB61" s="511"/>
      <c r="AC61" s="505" t="s">
        <v>121</v>
      </c>
      <c r="AD61" s="514"/>
      <c r="AE61" s="527"/>
      <c r="AF61" s="527"/>
      <c r="AG61" s="527"/>
      <c r="AH61" s="527"/>
      <c r="AI61" s="546"/>
      <c r="AJ61" s="562"/>
      <c r="AK61" s="576"/>
      <c r="AL61" s="596"/>
    </row>
    <row r="62" spans="1:38" ht="17.25" customHeight="1">
      <c r="A62" s="54">
        <v>24</v>
      </c>
      <c r="C62" s="87"/>
      <c r="D62" s="142"/>
      <c r="E62" s="142"/>
      <c r="F62" s="190"/>
      <c r="G62" s="211"/>
      <c r="H62" s="228"/>
      <c r="I62" s="246"/>
      <c r="J62" s="246"/>
      <c r="K62" s="246"/>
      <c r="L62" s="246"/>
      <c r="M62" s="246"/>
      <c r="N62" s="246"/>
      <c r="O62" s="246"/>
      <c r="P62" s="200"/>
      <c r="Q62" s="200"/>
      <c r="R62" s="200"/>
      <c r="S62" s="379"/>
      <c r="T62" s="406"/>
      <c r="U62" s="425"/>
      <c r="V62" s="87"/>
      <c r="W62" s="142"/>
      <c r="X62" s="142"/>
      <c r="Y62" s="190"/>
      <c r="Z62" s="211"/>
      <c r="AA62" s="211"/>
      <c r="AB62" s="228"/>
      <c r="AC62" s="312"/>
      <c r="AD62" s="335"/>
      <c r="AE62" s="528"/>
      <c r="AF62" s="528"/>
      <c r="AG62" s="528"/>
      <c r="AH62" s="528"/>
      <c r="AI62" s="547"/>
      <c r="AJ62" s="205"/>
      <c r="AK62" s="215"/>
      <c r="AL62" s="597"/>
    </row>
    <row r="63" spans="1:38" ht="26.25" customHeight="1">
      <c r="C63" s="87">
        <v>0</v>
      </c>
      <c r="D63" s="142"/>
      <c r="E63" s="142"/>
      <c r="F63" s="191"/>
      <c r="G63" s="191"/>
      <c r="H63" s="191"/>
      <c r="I63" s="247"/>
      <c r="J63" s="247"/>
      <c r="K63" s="247"/>
      <c r="L63" s="247"/>
      <c r="M63" s="247"/>
      <c r="N63" s="247"/>
      <c r="O63" s="247"/>
      <c r="P63" s="322"/>
      <c r="Q63" s="322"/>
      <c r="R63" s="322"/>
      <c r="S63" s="380"/>
      <c r="T63" s="411"/>
      <c r="U63" s="428"/>
      <c r="V63" s="133">
        <v>0</v>
      </c>
      <c r="W63" s="172"/>
      <c r="X63" s="188"/>
      <c r="Y63" s="499"/>
      <c r="Z63" s="502"/>
      <c r="AA63" s="502"/>
      <c r="AB63" s="512"/>
      <c r="AC63" s="315"/>
      <c r="AD63" s="337"/>
      <c r="AE63" s="529"/>
      <c r="AF63" s="529"/>
      <c r="AG63" s="529"/>
      <c r="AH63" s="529"/>
      <c r="AI63" s="548"/>
      <c r="AJ63" s="563"/>
      <c r="AK63" s="577"/>
      <c r="AL63" s="598"/>
    </row>
    <row r="64" spans="1:38" ht="26.25" customHeight="1">
      <c r="C64" s="87">
        <v>0</v>
      </c>
      <c r="D64" s="142"/>
      <c r="E64" s="142"/>
      <c r="F64" s="191"/>
      <c r="G64" s="191"/>
      <c r="H64" s="191"/>
      <c r="I64" s="247"/>
      <c r="J64" s="247"/>
      <c r="K64" s="247"/>
      <c r="L64" s="247"/>
      <c r="M64" s="247"/>
      <c r="N64" s="247"/>
      <c r="O64" s="247"/>
      <c r="P64" s="322"/>
      <c r="Q64" s="322"/>
      <c r="R64" s="322"/>
      <c r="S64" s="380"/>
      <c r="T64" s="411"/>
      <c r="U64" s="428"/>
      <c r="V64" s="133">
        <v>0</v>
      </c>
      <c r="W64" s="172"/>
      <c r="X64" s="188"/>
      <c r="Y64" s="499"/>
      <c r="Z64" s="502"/>
      <c r="AA64" s="502"/>
      <c r="AB64" s="512"/>
      <c r="AC64" s="315"/>
      <c r="AD64" s="337"/>
      <c r="AE64" s="529"/>
      <c r="AF64" s="529"/>
      <c r="AG64" s="529"/>
      <c r="AH64" s="529"/>
      <c r="AI64" s="548"/>
      <c r="AJ64" s="563"/>
      <c r="AK64" s="577"/>
      <c r="AL64" s="598"/>
    </row>
    <row r="65" spans="1:38" ht="26.25" customHeight="1">
      <c r="C65" s="87">
        <v>0</v>
      </c>
      <c r="D65" s="142"/>
      <c r="E65" s="142"/>
      <c r="F65" s="191"/>
      <c r="G65" s="191"/>
      <c r="H65" s="191"/>
      <c r="I65" s="247"/>
      <c r="J65" s="247"/>
      <c r="K65" s="247"/>
      <c r="L65" s="247"/>
      <c r="M65" s="247"/>
      <c r="N65" s="247"/>
      <c r="O65" s="247"/>
      <c r="P65" s="322"/>
      <c r="Q65" s="322"/>
      <c r="R65" s="322"/>
      <c r="S65" s="380"/>
      <c r="T65" s="411"/>
      <c r="U65" s="428"/>
      <c r="V65" s="133">
        <v>0</v>
      </c>
      <c r="W65" s="172"/>
      <c r="X65" s="188"/>
      <c r="Y65" s="499"/>
      <c r="Z65" s="502"/>
      <c r="AA65" s="502"/>
      <c r="AB65" s="512"/>
      <c r="AC65" s="315"/>
      <c r="AD65" s="337"/>
      <c r="AE65" s="529"/>
      <c r="AF65" s="529"/>
      <c r="AG65" s="529"/>
      <c r="AH65" s="529"/>
      <c r="AI65" s="548"/>
      <c r="AJ65" s="563"/>
      <c r="AK65" s="577"/>
      <c r="AL65" s="598"/>
    </row>
    <row r="66" spans="1:38" ht="26.25" customHeight="1">
      <c r="C66" s="87">
        <v>0</v>
      </c>
      <c r="D66" s="142"/>
      <c r="E66" s="142"/>
      <c r="F66" s="191"/>
      <c r="G66" s="191"/>
      <c r="H66" s="191"/>
      <c r="I66" s="247"/>
      <c r="J66" s="247"/>
      <c r="K66" s="247"/>
      <c r="L66" s="247"/>
      <c r="M66" s="247"/>
      <c r="N66" s="247"/>
      <c r="O66" s="247"/>
      <c r="P66" s="322"/>
      <c r="Q66" s="322"/>
      <c r="R66" s="322"/>
      <c r="S66" s="380"/>
      <c r="T66" s="411"/>
      <c r="U66" s="428"/>
      <c r="V66" s="133">
        <v>0</v>
      </c>
      <c r="W66" s="172"/>
      <c r="X66" s="188"/>
      <c r="Y66" s="499"/>
      <c r="Z66" s="502"/>
      <c r="AA66" s="502"/>
      <c r="AB66" s="512"/>
      <c r="AC66" s="315"/>
      <c r="AD66" s="337"/>
      <c r="AE66" s="529"/>
      <c r="AF66" s="529"/>
      <c r="AG66" s="529"/>
      <c r="AH66" s="529"/>
      <c r="AI66" s="548"/>
      <c r="AJ66" s="563"/>
      <c r="AK66" s="577"/>
      <c r="AL66" s="598"/>
    </row>
    <row r="67" spans="1:38" ht="26.25" customHeight="1">
      <c r="C67" s="87">
        <v>0</v>
      </c>
      <c r="D67" s="142"/>
      <c r="E67" s="142"/>
      <c r="F67" s="191"/>
      <c r="G67" s="191"/>
      <c r="H67" s="191"/>
      <c r="I67" s="247"/>
      <c r="J67" s="247"/>
      <c r="K67" s="247"/>
      <c r="L67" s="247"/>
      <c r="M67" s="247"/>
      <c r="N67" s="247"/>
      <c r="O67" s="247"/>
      <c r="P67" s="322"/>
      <c r="Q67" s="322"/>
      <c r="R67" s="322"/>
      <c r="S67" s="380"/>
      <c r="T67" s="411"/>
      <c r="U67" s="428"/>
      <c r="V67" s="133">
        <v>0</v>
      </c>
      <c r="W67" s="172"/>
      <c r="X67" s="188"/>
      <c r="Y67" s="499"/>
      <c r="Z67" s="502"/>
      <c r="AA67" s="502"/>
      <c r="AB67" s="512"/>
      <c r="AC67" s="315"/>
      <c r="AD67" s="337"/>
      <c r="AE67" s="529"/>
      <c r="AF67" s="529"/>
      <c r="AG67" s="529"/>
      <c r="AH67" s="529"/>
      <c r="AI67" s="548"/>
      <c r="AJ67" s="563"/>
      <c r="AK67" s="577"/>
      <c r="AL67" s="598"/>
    </row>
    <row r="68" spans="1:38" ht="26.25" customHeight="1">
      <c r="C68" s="87">
        <v>0</v>
      </c>
      <c r="D68" s="142"/>
      <c r="E68" s="142"/>
      <c r="F68" s="191"/>
      <c r="G68" s="191"/>
      <c r="H68" s="191"/>
      <c r="I68" s="247"/>
      <c r="J68" s="247"/>
      <c r="K68" s="247"/>
      <c r="L68" s="247"/>
      <c r="M68" s="247"/>
      <c r="N68" s="247"/>
      <c r="O68" s="247"/>
      <c r="P68" s="322"/>
      <c r="Q68" s="322"/>
      <c r="R68" s="322"/>
      <c r="S68" s="380"/>
      <c r="T68" s="411"/>
      <c r="U68" s="428"/>
      <c r="V68" s="447" t="s">
        <v>127</v>
      </c>
      <c r="W68" s="484"/>
      <c r="X68" s="484"/>
      <c r="Y68" s="484"/>
      <c r="Z68" s="484"/>
      <c r="AA68" s="484"/>
      <c r="AB68" s="513"/>
      <c r="AC68" s="250">
        <f>SUM(AC62:AI67)</f>
        <v>0</v>
      </c>
      <c r="AD68" s="250"/>
      <c r="AE68" s="530"/>
      <c r="AF68" s="530"/>
      <c r="AG68" s="530"/>
      <c r="AH68" s="530"/>
      <c r="AI68" s="549"/>
      <c r="AJ68" s="564"/>
      <c r="AK68" s="578"/>
      <c r="AL68" s="599"/>
    </row>
    <row r="69" spans="1:38" ht="26.25" customHeight="1">
      <c r="C69" s="87">
        <v>0</v>
      </c>
      <c r="D69" s="142"/>
      <c r="E69" s="142"/>
      <c r="F69" s="191"/>
      <c r="G69" s="191"/>
      <c r="H69" s="191"/>
      <c r="I69" s="247"/>
      <c r="J69" s="247"/>
      <c r="K69" s="247"/>
      <c r="L69" s="247"/>
      <c r="M69" s="247"/>
      <c r="N69" s="247"/>
      <c r="O69" s="247"/>
      <c r="P69" s="322"/>
      <c r="Q69" s="322"/>
      <c r="R69" s="322"/>
      <c r="S69" s="380"/>
      <c r="T69" s="411"/>
      <c r="U69" s="410"/>
      <c r="V69" s="122"/>
      <c r="W69" s="122"/>
      <c r="X69" s="122"/>
      <c r="Y69" s="500"/>
      <c r="Z69" s="500"/>
      <c r="AA69" s="500"/>
      <c r="AB69" s="500"/>
      <c r="AC69" s="500"/>
      <c r="AD69" s="500"/>
      <c r="AE69" s="500"/>
      <c r="AF69" s="500"/>
      <c r="AG69" s="500"/>
      <c r="AH69" s="500"/>
      <c r="AI69" s="500"/>
      <c r="AJ69" s="566"/>
      <c r="AK69" s="566"/>
      <c r="AL69" s="566"/>
    </row>
    <row r="70" spans="1:38" ht="8.25" customHeight="1">
      <c r="A70" s="54">
        <v>11</v>
      </c>
      <c r="C70" s="93">
        <v>0</v>
      </c>
      <c r="D70" s="146"/>
      <c r="E70" s="175"/>
      <c r="F70" s="195"/>
      <c r="G70" s="212"/>
      <c r="H70" s="230"/>
      <c r="I70" s="253"/>
      <c r="J70" s="267"/>
      <c r="K70" s="267"/>
      <c r="L70" s="267"/>
      <c r="M70" s="267"/>
      <c r="N70" s="267"/>
      <c r="O70" s="306"/>
      <c r="P70" s="329"/>
      <c r="Q70" s="354"/>
      <c r="R70" s="354"/>
      <c r="S70" s="386"/>
      <c r="T70" s="411"/>
      <c r="U70" s="410"/>
      <c r="V70" s="72"/>
      <c r="Y70" s="95" t="s">
        <v>130</v>
      </c>
      <c r="Z70" s="97"/>
      <c r="AA70" s="97"/>
      <c r="AB70" s="97"/>
      <c r="AC70" s="97"/>
      <c r="AD70" s="97"/>
      <c r="AE70" s="97"/>
      <c r="AF70" s="97"/>
      <c r="AG70" s="97"/>
      <c r="AH70" s="232"/>
      <c r="AI70" s="550" t="s">
        <v>201</v>
      </c>
      <c r="AJ70" s="550"/>
      <c r="AK70" s="550"/>
      <c r="AL70" s="600"/>
    </row>
    <row r="71" spans="1:38" ht="18" customHeight="1">
      <c r="A71" s="54">
        <v>24</v>
      </c>
      <c r="C71" s="94"/>
      <c r="D71" s="147"/>
      <c r="E71" s="176"/>
      <c r="F71" s="196"/>
      <c r="G71" s="213"/>
      <c r="H71" s="231"/>
      <c r="I71" s="254"/>
      <c r="J71" s="268"/>
      <c r="K71" s="268"/>
      <c r="L71" s="268"/>
      <c r="M71" s="268"/>
      <c r="N71" s="268"/>
      <c r="O71" s="307"/>
      <c r="P71" s="330"/>
      <c r="Q71" s="355"/>
      <c r="R71" s="355"/>
      <c r="S71" s="387"/>
      <c r="T71" s="411"/>
      <c r="U71" s="410"/>
      <c r="V71" s="72"/>
      <c r="Y71" s="96"/>
      <c r="Z71" s="148"/>
      <c r="AA71" s="148"/>
      <c r="AB71" s="148"/>
      <c r="AC71" s="148"/>
      <c r="AD71" s="148"/>
      <c r="AE71" s="148"/>
      <c r="AF71" s="148"/>
      <c r="AG71" s="148"/>
      <c r="AH71" s="233"/>
      <c r="AI71" s="551">
        <v>0</v>
      </c>
      <c r="AJ71" s="551"/>
      <c r="AK71" s="551"/>
      <c r="AL71" s="601"/>
    </row>
    <row r="72" spans="1:38" ht="8.25" customHeight="1">
      <c r="A72" s="54">
        <v>11</v>
      </c>
      <c r="C72" s="95" t="s">
        <v>126</v>
      </c>
      <c r="D72" s="97"/>
      <c r="E72" s="97"/>
      <c r="F72" s="97"/>
      <c r="G72" s="97"/>
      <c r="H72" s="232"/>
      <c r="I72" s="255">
        <f>SUM(I62:O71)</f>
        <v>0</v>
      </c>
      <c r="J72" s="255"/>
      <c r="K72" s="255"/>
      <c r="L72" s="255"/>
      <c r="M72" s="255"/>
      <c r="N72" s="255"/>
      <c r="O72" s="308"/>
      <c r="P72" s="331"/>
      <c r="Q72" s="356"/>
      <c r="R72" s="356"/>
      <c r="S72" s="388"/>
      <c r="T72" s="412"/>
      <c r="U72" s="429"/>
      <c r="V72" s="72"/>
      <c r="Y72" s="95" t="s">
        <v>192</v>
      </c>
      <c r="Z72" s="97"/>
      <c r="AA72" s="97"/>
      <c r="AB72" s="97"/>
      <c r="AC72" s="97"/>
      <c r="AD72" s="97"/>
      <c r="AE72" s="97"/>
      <c r="AF72" s="97"/>
      <c r="AG72" s="97"/>
      <c r="AH72" s="232"/>
      <c r="AI72" s="552" t="s">
        <v>201</v>
      </c>
      <c r="AJ72" s="552"/>
      <c r="AK72" s="552"/>
      <c r="AL72" s="602"/>
    </row>
    <row r="73" spans="1:38" ht="18" customHeight="1">
      <c r="A73" s="54">
        <v>24</v>
      </c>
      <c r="B73" s="72"/>
      <c r="C73" s="96"/>
      <c r="D73" s="148"/>
      <c r="E73" s="148"/>
      <c r="F73" s="148"/>
      <c r="G73" s="148"/>
      <c r="H73" s="233"/>
      <c r="I73" s="256"/>
      <c r="J73" s="256"/>
      <c r="K73" s="256"/>
      <c r="L73" s="256"/>
      <c r="M73" s="256"/>
      <c r="N73" s="256"/>
      <c r="O73" s="309"/>
      <c r="P73" s="332"/>
      <c r="Q73" s="357"/>
      <c r="R73" s="357"/>
      <c r="S73" s="389"/>
      <c r="T73" s="413"/>
      <c r="U73" s="430"/>
      <c r="Y73" s="96"/>
      <c r="Z73" s="148"/>
      <c r="AA73" s="148"/>
      <c r="AB73" s="148"/>
      <c r="AC73" s="148"/>
      <c r="AD73" s="148"/>
      <c r="AE73" s="148"/>
      <c r="AF73" s="148"/>
      <c r="AG73" s="148"/>
      <c r="AH73" s="233"/>
      <c r="AI73" s="551">
        <v>0</v>
      </c>
      <c r="AJ73" s="551"/>
      <c r="AK73" s="551"/>
      <c r="AL73" s="601"/>
    </row>
    <row r="74" spans="1:38" ht="26.25" customHeight="1">
      <c r="A74" s="54">
        <v>35</v>
      </c>
      <c r="B74" s="72"/>
      <c r="C74" s="97"/>
      <c r="D74" s="97"/>
      <c r="E74" s="97"/>
      <c r="F74" s="97"/>
      <c r="G74" s="97"/>
      <c r="H74" s="97"/>
      <c r="I74" s="252"/>
      <c r="J74" s="252"/>
      <c r="K74" s="252"/>
      <c r="L74" s="252"/>
      <c r="M74" s="252"/>
      <c r="N74" s="252"/>
      <c r="O74" s="252"/>
      <c r="P74" s="118"/>
      <c r="Q74" s="118"/>
      <c r="R74" s="118"/>
      <c r="S74" s="118"/>
      <c r="T74" s="410"/>
      <c r="U74" s="410"/>
      <c r="V74" s="59"/>
      <c r="W74" s="59"/>
      <c r="X74" s="59"/>
      <c r="Y74" s="97"/>
      <c r="Z74" s="97"/>
      <c r="AA74" s="97"/>
      <c r="AB74" s="97"/>
      <c r="AC74" s="97"/>
      <c r="AD74" s="97"/>
      <c r="AE74" s="97"/>
      <c r="AF74" s="97"/>
      <c r="AG74" s="97"/>
      <c r="AH74" s="97"/>
      <c r="AI74" s="252"/>
      <c r="AJ74" s="252"/>
      <c r="AK74" s="252"/>
      <c r="AL74" s="252"/>
    </row>
    <row r="75" spans="1:38" ht="26.25" customHeight="1">
      <c r="A75" s="54">
        <v>35</v>
      </c>
      <c r="C75" s="98" t="s">
        <v>81</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row>
    <row r="76" spans="1:38" ht="26.25" customHeight="1">
      <c r="A76" s="54">
        <f>+A75</f>
        <v>35</v>
      </c>
      <c r="C76" s="99" t="s">
        <v>96</v>
      </c>
      <c r="D76" s="99"/>
      <c r="E76" s="99"/>
      <c r="F76" s="99"/>
      <c r="G76" s="99"/>
      <c r="H76" s="99"/>
      <c r="I76" s="99"/>
      <c r="J76" s="99"/>
      <c r="K76" s="99"/>
      <c r="L76" s="99"/>
      <c r="M76" s="99"/>
      <c r="N76" s="296">
        <f>SUM(I40,AC40,I57,AC57,I72,AC68)-AI71</f>
        <v>0</v>
      </c>
      <c r="O76" s="296"/>
      <c r="P76" s="296"/>
      <c r="Q76" s="296"/>
      <c r="R76" s="296"/>
      <c r="S76" s="296"/>
      <c r="T76" s="98" t="s">
        <v>363</v>
      </c>
      <c r="U76" s="98"/>
      <c r="V76" s="98"/>
      <c r="W76" s="98"/>
      <c r="X76" s="98"/>
      <c r="Y76" s="98"/>
      <c r="Z76" s="59"/>
      <c r="AA76" s="59"/>
      <c r="AB76" s="59"/>
      <c r="AC76" s="59"/>
      <c r="AD76" s="59"/>
      <c r="AE76" s="59"/>
      <c r="AF76" s="59"/>
      <c r="AG76" s="59"/>
      <c r="AH76" s="59"/>
      <c r="AI76" s="59"/>
      <c r="AJ76" s="59"/>
      <c r="AK76" s="59"/>
      <c r="AL76" s="59"/>
    </row>
    <row r="77" spans="1:38" ht="26.25" customHeight="1">
      <c r="A77" s="54">
        <f>+A76</f>
        <v>35</v>
      </c>
      <c r="B77" s="72"/>
      <c r="C77" s="100"/>
      <c r="D77" s="100"/>
      <c r="E77" s="100"/>
      <c r="F77" s="100"/>
      <c r="G77" s="100"/>
      <c r="H77" s="100"/>
      <c r="I77" s="257"/>
      <c r="J77" s="257"/>
      <c r="K77" s="257"/>
      <c r="L77" s="257"/>
      <c r="M77" s="257"/>
      <c r="N77" s="257"/>
      <c r="O77" s="257"/>
      <c r="P77" s="333"/>
      <c r="Q77" s="333"/>
      <c r="R77" s="333"/>
      <c r="S77" s="333"/>
      <c r="T77" s="410"/>
      <c r="U77" s="410"/>
      <c r="V77" s="449"/>
      <c r="W77" s="449"/>
      <c r="X77" s="449"/>
      <c r="Y77" s="100"/>
      <c r="Z77" s="100"/>
      <c r="AA77" s="100"/>
      <c r="AB77" s="100"/>
      <c r="AC77" s="100"/>
      <c r="AD77" s="100"/>
      <c r="AE77" s="100"/>
      <c r="AF77" s="100"/>
      <c r="AG77" s="100"/>
      <c r="AH77" s="100"/>
      <c r="AI77" s="257"/>
      <c r="AJ77" s="257"/>
      <c r="AK77" s="257"/>
      <c r="AL77" s="257"/>
    </row>
    <row r="78" spans="1:38" ht="26.25" customHeight="1">
      <c r="A78" s="63">
        <v>35</v>
      </c>
      <c r="C78" s="101" t="s">
        <v>134</v>
      </c>
      <c r="D78" s="101"/>
    </row>
    <row r="79" spans="1:38" ht="26.25" customHeight="1">
      <c r="A79" s="54">
        <v>35</v>
      </c>
      <c r="C79" s="102" t="s">
        <v>264</v>
      </c>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row>
    <row r="80" spans="1:38" ht="18.75" customHeight="1">
      <c r="A80" s="54">
        <v>25</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row>
    <row r="81" spans="1:38" ht="26.25" customHeight="1">
      <c r="A81" s="54">
        <f>+A79</f>
        <v>35</v>
      </c>
      <c r="C81" s="85" t="s">
        <v>10</v>
      </c>
      <c r="D81" s="140"/>
      <c r="E81" s="140"/>
      <c r="F81" s="140"/>
      <c r="G81" s="140"/>
      <c r="H81" s="140"/>
      <c r="I81" s="140" t="s">
        <v>74</v>
      </c>
      <c r="J81" s="140"/>
      <c r="K81" s="140"/>
      <c r="L81" s="140"/>
      <c r="M81" s="140"/>
      <c r="N81" s="140" t="s">
        <v>103</v>
      </c>
      <c r="O81" s="140"/>
      <c r="P81" s="140"/>
      <c r="Q81" s="140"/>
      <c r="R81" s="367"/>
      <c r="S81" s="390"/>
    </row>
    <row r="82" spans="1:38" ht="8.25" customHeight="1">
      <c r="A82" s="54">
        <v>11</v>
      </c>
      <c r="C82" s="103"/>
      <c r="D82" s="149"/>
      <c r="E82" s="149"/>
      <c r="F82" s="149"/>
      <c r="G82" s="149"/>
      <c r="H82" s="149"/>
      <c r="I82" s="258"/>
      <c r="J82" s="258"/>
      <c r="K82" s="258"/>
      <c r="L82" s="258"/>
      <c r="M82" s="258"/>
      <c r="N82" s="245" t="s">
        <v>84</v>
      </c>
      <c r="O82" s="245"/>
      <c r="P82" s="245"/>
      <c r="Q82" s="245"/>
      <c r="R82" s="368"/>
      <c r="S82" s="391"/>
    </row>
    <row r="83" spans="1:38" ht="18" customHeight="1">
      <c r="A83" s="54">
        <v>24</v>
      </c>
      <c r="C83" s="104"/>
      <c r="D83" s="150"/>
      <c r="E83" s="150"/>
      <c r="F83" s="150"/>
      <c r="G83" s="150"/>
      <c r="H83" s="150"/>
      <c r="I83" s="259"/>
      <c r="J83" s="259"/>
      <c r="K83" s="259"/>
      <c r="L83" s="259"/>
      <c r="M83" s="259"/>
      <c r="N83" s="246"/>
      <c r="O83" s="246"/>
      <c r="P83" s="246"/>
      <c r="Q83" s="246"/>
      <c r="R83" s="369"/>
      <c r="S83" s="392"/>
      <c r="T83" s="414"/>
      <c r="U83" s="98"/>
      <c r="V83" s="98"/>
      <c r="W83" s="414"/>
    </row>
    <row r="84" spans="1:38" ht="26.25" customHeight="1">
      <c r="A84" s="54">
        <f>+A81</f>
        <v>35</v>
      </c>
      <c r="C84" s="104"/>
      <c r="D84" s="150"/>
      <c r="E84" s="150"/>
      <c r="F84" s="150"/>
      <c r="G84" s="150"/>
      <c r="H84" s="150"/>
      <c r="I84" s="247"/>
      <c r="J84" s="247"/>
      <c r="K84" s="247"/>
      <c r="L84" s="247"/>
      <c r="M84" s="247"/>
      <c r="N84" s="247"/>
      <c r="O84" s="247"/>
      <c r="P84" s="247"/>
      <c r="Q84" s="247"/>
      <c r="R84" s="370"/>
      <c r="S84" s="392"/>
      <c r="U84" s="431" t="s">
        <v>95</v>
      </c>
      <c r="V84" s="102" t="s">
        <v>140</v>
      </c>
      <c r="W84" s="102"/>
      <c r="X84" s="102"/>
      <c r="Y84" s="102"/>
      <c r="Z84" s="102"/>
      <c r="AA84" s="102"/>
      <c r="AB84" s="102"/>
      <c r="AC84" s="102"/>
      <c r="AD84" s="102"/>
      <c r="AE84" s="102"/>
      <c r="AF84" s="102"/>
      <c r="AG84" s="102"/>
      <c r="AH84" s="102"/>
      <c r="AI84" s="102"/>
      <c r="AJ84" s="102"/>
      <c r="AK84" s="102"/>
      <c r="AL84" s="102"/>
    </row>
    <row r="85" spans="1:38" ht="26.25" customHeight="1">
      <c r="A85" s="54">
        <f t="shared" ref="A85:A92" si="2">+A84</f>
        <v>35</v>
      </c>
      <c r="C85" s="104"/>
      <c r="D85" s="150"/>
      <c r="E85" s="150"/>
      <c r="F85" s="150"/>
      <c r="G85" s="150"/>
      <c r="H85" s="150"/>
      <c r="I85" s="247"/>
      <c r="J85" s="247"/>
      <c r="K85" s="247"/>
      <c r="L85" s="247"/>
      <c r="M85" s="247"/>
      <c r="N85" s="247"/>
      <c r="O85" s="247"/>
      <c r="P85" s="247"/>
      <c r="Q85" s="247"/>
      <c r="R85" s="370"/>
      <c r="S85" s="392"/>
      <c r="W85" s="55" t="s">
        <v>29</v>
      </c>
      <c r="AD85" s="55" t="s">
        <v>122</v>
      </c>
      <c r="AE85" s="532"/>
      <c r="AF85" s="532"/>
      <c r="AG85" s="538"/>
      <c r="AI85" s="538"/>
      <c r="AJ85" s="567"/>
      <c r="AK85" s="567"/>
      <c r="AL85" s="603" t="s">
        <v>325</v>
      </c>
    </row>
    <row r="86" spans="1:38" ht="26.25" customHeight="1">
      <c r="A86" s="54">
        <f t="shared" si="2"/>
        <v>35</v>
      </c>
      <c r="C86" s="104"/>
      <c r="D86" s="150"/>
      <c r="E86" s="150"/>
      <c r="F86" s="150"/>
      <c r="G86" s="150"/>
      <c r="H86" s="150"/>
      <c r="I86" s="247"/>
      <c r="J86" s="247"/>
      <c r="K86" s="247"/>
      <c r="L86" s="247"/>
      <c r="M86" s="247"/>
      <c r="N86" s="247"/>
      <c r="O86" s="247"/>
      <c r="P86" s="247"/>
      <c r="Q86" s="247"/>
      <c r="R86" s="370"/>
      <c r="S86" s="392"/>
      <c r="W86" s="55" t="s">
        <v>28</v>
      </c>
      <c r="AD86" s="55" t="s">
        <v>122</v>
      </c>
      <c r="AE86" s="532"/>
      <c r="AF86" s="532"/>
      <c r="AG86" s="538"/>
      <c r="AH86" s="538"/>
      <c r="AI86" s="538"/>
      <c r="AJ86" s="568"/>
      <c r="AK86" s="568"/>
      <c r="AL86" s="604" t="s">
        <v>325</v>
      </c>
    </row>
    <row r="87" spans="1:38" ht="26.25" customHeight="1">
      <c r="A87" s="54">
        <f t="shared" si="2"/>
        <v>35</v>
      </c>
      <c r="C87" s="104"/>
      <c r="D87" s="150"/>
      <c r="E87" s="150"/>
      <c r="F87" s="150"/>
      <c r="G87" s="150"/>
      <c r="H87" s="150"/>
      <c r="I87" s="247"/>
      <c r="J87" s="247"/>
      <c r="K87" s="247"/>
      <c r="L87" s="247"/>
      <c r="M87" s="247"/>
      <c r="N87" s="247"/>
      <c r="O87" s="247"/>
      <c r="P87" s="247"/>
      <c r="Q87" s="247"/>
      <c r="R87" s="370"/>
      <c r="S87" s="392"/>
      <c r="W87" s="55" t="s">
        <v>136</v>
      </c>
      <c r="Y87" s="414" t="s">
        <v>139</v>
      </c>
      <c r="Z87" s="503"/>
      <c r="AA87" s="503"/>
      <c r="AB87" s="503"/>
      <c r="AC87" s="503"/>
      <c r="AD87" s="55" t="s">
        <v>106</v>
      </c>
      <c r="AE87" s="532"/>
      <c r="AF87" s="532"/>
      <c r="AG87" s="538"/>
      <c r="AH87" s="538"/>
      <c r="AI87" s="538"/>
      <c r="AJ87" s="568"/>
      <c r="AK87" s="568"/>
      <c r="AL87" s="604" t="s">
        <v>325</v>
      </c>
    </row>
    <row r="88" spans="1:38" ht="26.25" customHeight="1">
      <c r="A88" s="54">
        <f t="shared" si="2"/>
        <v>35</v>
      </c>
      <c r="C88" s="104"/>
      <c r="D88" s="150"/>
      <c r="E88" s="150"/>
      <c r="F88" s="150"/>
      <c r="G88" s="150"/>
      <c r="H88" s="150"/>
      <c r="I88" s="247"/>
      <c r="J88" s="247"/>
      <c r="K88" s="247"/>
      <c r="L88" s="247"/>
      <c r="M88" s="247"/>
      <c r="N88" s="247"/>
      <c r="O88" s="247"/>
      <c r="P88" s="247"/>
      <c r="Q88" s="247"/>
      <c r="R88" s="370"/>
      <c r="S88" s="392"/>
      <c r="Y88" s="414" t="s">
        <v>139</v>
      </c>
      <c r="Z88" s="503"/>
      <c r="AA88" s="503"/>
      <c r="AB88" s="503"/>
      <c r="AC88" s="503"/>
      <c r="AD88" s="55" t="s">
        <v>106</v>
      </c>
      <c r="AE88" s="532"/>
      <c r="AF88" s="532"/>
      <c r="AG88" s="538"/>
      <c r="AH88" s="538"/>
      <c r="AI88" s="538"/>
      <c r="AJ88" s="568"/>
      <c r="AK88" s="568"/>
      <c r="AL88" s="604" t="s">
        <v>325</v>
      </c>
    </row>
    <row r="89" spans="1:38" ht="26.25" customHeight="1">
      <c r="A89" s="54">
        <f t="shared" si="2"/>
        <v>35</v>
      </c>
      <c r="C89" s="104"/>
      <c r="D89" s="150"/>
      <c r="E89" s="150"/>
      <c r="F89" s="150"/>
      <c r="G89" s="150"/>
      <c r="H89" s="150"/>
      <c r="I89" s="247"/>
      <c r="J89" s="247"/>
      <c r="K89" s="247"/>
      <c r="L89" s="247"/>
      <c r="M89" s="247"/>
      <c r="N89" s="247"/>
      <c r="O89" s="247"/>
      <c r="P89" s="247"/>
      <c r="Q89" s="247"/>
      <c r="R89" s="370"/>
      <c r="S89" s="392"/>
      <c r="W89" s="55" t="s">
        <v>138</v>
      </c>
      <c r="Y89" s="414" t="s">
        <v>139</v>
      </c>
      <c r="Z89" s="504"/>
      <c r="AA89" s="504"/>
      <c r="AB89" s="504"/>
      <c r="AC89" s="504"/>
      <c r="AD89" s="55" t="s">
        <v>106</v>
      </c>
      <c r="AE89" s="532"/>
      <c r="AF89" s="532"/>
      <c r="AG89" s="538"/>
      <c r="AH89" s="538"/>
      <c r="AI89" s="538"/>
      <c r="AJ89" s="568"/>
      <c r="AK89" s="568"/>
      <c r="AL89" s="604" t="s">
        <v>325</v>
      </c>
    </row>
    <row r="90" spans="1:38" ht="26.25" customHeight="1">
      <c r="A90" s="54">
        <f t="shared" si="2"/>
        <v>35</v>
      </c>
      <c r="C90" s="104"/>
      <c r="D90" s="150"/>
      <c r="E90" s="150"/>
      <c r="F90" s="150"/>
      <c r="G90" s="150"/>
      <c r="H90" s="150"/>
      <c r="I90" s="247"/>
      <c r="J90" s="247"/>
      <c r="K90" s="247"/>
      <c r="L90" s="247"/>
      <c r="M90" s="247"/>
      <c r="N90" s="247"/>
      <c r="O90" s="247"/>
      <c r="P90" s="247"/>
      <c r="Q90" s="247"/>
      <c r="R90" s="370"/>
      <c r="S90" s="392"/>
      <c r="Y90" s="414" t="s">
        <v>139</v>
      </c>
      <c r="Z90" s="504"/>
      <c r="AA90" s="504"/>
      <c r="AB90" s="504"/>
      <c r="AC90" s="504"/>
      <c r="AD90" s="55" t="s">
        <v>106</v>
      </c>
      <c r="AE90" s="532"/>
      <c r="AF90" s="532"/>
      <c r="AG90" s="538"/>
      <c r="AH90" s="538"/>
      <c r="AI90" s="538"/>
      <c r="AJ90" s="568"/>
      <c r="AK90" s="568"/>
      <c r="AL90" s="604" t="s">
        <v>325</v>
      </c>
    </row>
    <row r="91" spans="1:38" ht="26.25" customHeight="1">
      <c r="A91" s="54">
        <f t="shared" si="2"/>
        <v>35</v>
      </c>
      <c r="C91" s="105"/>
      <c r="D91" s="151"/>
      <c r="E91" s="151"/>
      <c r="F91" s="151"/>
      <c r="G91" s="151"/>
      <c r="H91" s="151"/>
      <c r="I91" s="260"/>
      <c r="J91" s="260"/>
      <c r="K91" s="260"/>
      <c r="L91" s="260"/>
      <c r="M91" s="260"/>
      <c r="N91" s="260"/>
      <c r="O91" s="260"/>
      <c r="P91" s="260"/>
      <c r="Q91" s="260"/>
      <c r="R91" s="371"/>
      <c r="S91" s="392"/>
      <c r="Y91" s="414" t="s">
        <v>139</v>
      </c>
      <c r="Z91" s="504"/>
      <c r="AA91" s="504"/>
      <c r="AB91" s="504"/>
      <c r="AC91" s="504"/>
      <c r="AD91" s="55" t="s">
        <v>106</v>
      </c>
      <c r="AE91" s="532"/>
      <c r="AF91" s="532"/>
      <c r="AG91" s="538"/>
      <c r="AH91" s="538"/>
      <c r="AI91" s="538"/>
      <c r="AJ91" s="568"/>
      <c r="AK91" s="568"/>
      <c r="AL91" s="604" t="s">
        <v>325</v>
      </c>
    </row>
    <row r="92" spans="1:38" ht="26.25" customHeight="1">
      <c r="A92" s="54">
        <f t="shared" si="2"/>
        <v>35</v>
      </c>
      <c r="C92" s="106" t="s">
        <v>362</v>
      </c>
      <c r="D92" s="152"/>
      <c r="E92" s="152"/>
      <c r="F92" s="152"/>
      <c r="G92" s="152"/>
      <c r="H92" s="152"/>
      <c r="I92" s="152"/>
      <c r="J92" s="152"/>
      <c r="K92" s="152"/>
      <c r="L92" s="152"/>
      <c r="M92" s="152"/>
      <c r="N92" s="297">
        <f>SUM(N83:R91)</f>
        <v>0</v>
      </c>
      <c r="O92" s="297"/>
      <c r="P92" s="297"/>
      <c r="Q92" s="297"/>
      <c r="R92" s="372"/>
      <c r="S92" s="393"/>
    </row>
    <row r="93" spans="1:38" ht="26.25" customHeight="1">
      <c r="C93" s="107"/>
      <c r="D93" s="107"/>
      <c r="E93" s="107"/>
      <c r="F93" s="107"/>
      <c r="G93" s="107"/>
      <c r="H93" s="107"/>
      <c r="I93" s="107"/>
      <c r="J93" s="107"/>
      <c r="K93" s="107"/>
      <c r="L93" s="107"/>
      <c r="M93" s="107"/>
      <c r="N93" s="298"/>
      <c r="O93" s="298"/>
      <c r="P93" s="298"/>
      <c r="Q93" s="298"/>
      <c r="R93" s="298"/>
      <c r="S93" s="393"/>
    </row>
    <row r="94" spans="1:38" ht="26.25" customHeight="1">
      <c r="C94" s="107"/>
      <c r="D94" s="107"/>
      <c r="E94" s="107"/>
      <c r="F94" s="107"/>
      <c r="G94" s="107"/>
      <c r="H94" s="107"/>
      <c r="I94" s="107"/>
      <c r="J94" s="107"/>
      <c r="K94" s="107"/>
      <c r="L94" s="107"/>
      <c r="M94" s="107"/>
      <c r="N94" s="298"/>
      <c r="O94" s="298"/>
      <c r="P94" s="298"/>
      <c r="Q94" s="298"/>
      <c r="R94" s="298"/>
      <c r="S94" s="393"/>
    </row>
    <row r="95" spans="1:38" ht="26.25" customHeight="1">
      <c r="C95" s="107"/>
      <c r="D95" s="107"/>
      <c r="E95" s="107"/>
      <c r="F95" s="107"/>
      <c r="G95" s="107"/>
      <c r="H95" s="107"/>
      <c r="I95" s="107"/>
      <c r="J95" s="107"/>
      <c r="K95" s="107"/>
      <c r="L95" s="107"/>
      <c r="M95" s="107"/>
      <c r="N95" s="298"/>
      <c r="O95" s="298"/>
      <c r="P95" s="298"/>
      <c r="Q95" s="298"/>
      <c r="R95" s="298"/>
      <c r="S95" s="393"/>
    </row>
    <row r="96" spans="1:38" ht="26.25" customHeight="1">
      <c r="C96" s="107"/>
      <c r="D96" s="107"/>
      <c r="E96" s="107"/>
      <c r="F96" s="107"/>
      <c r="G96" s="107"/>
      <c r="H96" s="107"/>
      <c r="I96" s="107"/>
      <c r="J96" s="107"/>
      <c r="K96" s="107"/>
      <c r="L96" s="107"/>
      <c r="M96" s="107"/>
      <c r="N96" s="298"/>
      <c r="O96" s="298"/>
      <c r="P96" s="298"/>
      <c r="Q96" s="298"/>
      <c r="R96" s="298"/>
      <c r="S96" s="393"/>
    </row>
    <row r="97" spans="1:38" ht="26.25" customHeight="1">
      <c r="C97" s="107"/>
      <c r="D97" s="107"/>
      <c r="E97" s="107"/>
      <c r="F97" s="107"/>
      <c r="G97" s="107"/>
      <c r="H97" s="107"/>
      <c r="I97" s="107"/>
      <c r="J97" s="107"/>
      <c r="K97" s="107"/>
      <c r="L97" s="107"/>
      <c r="M97" s="107"/>
      <c r="N97" s="298"/>
      <c r="O97" s="298"/>
      <c r="P97" s="298"/>
      <c r="Q97" s="298"/>
      <c r="R97" s="298"/>
      <c r="S97" s="393"/>
    </row>
    <row r="98" spans="1:38" ht="26.25" customHeight="1">
      <c r="C98" s="107"/>
      <c r="D98" s="107"/>
      <c r="E98" s="107"/>
      <c r="F98" s="107"/>
      <c r="G98" s="107"/>
      <c r="H98" s="107"/>
      <c r="I98" s="107"/>
      <c r="J98" s="107"/>
      <c r="K98" s="107"/>
      <c r="L98" s="107"/>
      <c r="M98" s="107"/>
      <c r="N98" s="298"/>
      <c r="O98" s="298"/>
      <c r="P98" s="298"/>
      <c r="Q98" s="298"/>
      <c r="R98" s="298"/>
      <c r="S98" s="393"/>
    </row>
    <row r="99" spans="1:38" ht="26.25" customHeight="1">
      <c r="C99" s="107"/>
      <c r="D99" s="107"/>
      <c r="E99" s="107"/>
      <c r="F99" s="107"/>
      <c r="G99" s="107"/>
      <c r="H99" s="107"/>
      <c r="I99" s="107"/>
      <c r="J99" s="107"/>
      <c r="K99" s="107"/>
      <c r="L99" s="107"/>
      <c r="M99" s="107"/>
      <c r="N99" s="298"/>
      <c r="O99" s="298"/>
      <c r="P99" s="298"/>
      <c r="Q99" s="298"/>
      <c r="R99" s="298"/>
      <c r="S99" s="393"/>
    </row>
    <row r="100" spans="1:38" ht="26.25" customHeight="1">
      <c r="C100" s="107"/>
      <c r="D100" s="107"/>
      <c r="E100" s="107"/>
      <c r="F100" s="107"/>
      <c r="G100" s="107"/>
      <c r="H100" s="107"/>
      <c r="I100" s="107"/>
      <c r="J100" s="107"/>
      <c r="K100" s="107"/>
      <c r="L100" s="107"/>
      <c r="M100" s="107"/>
      <c r="N100" s="298"/>
      <c r="O100" s="298"/>
      <c r="P100" s="298"/>
      <c r="Q100" s="298"/>
      <c r="R100" s="298"/>
      <c r="S100" s="393"/>
    </row>
    <row r="101" spans="1:38" ht="26.25" customHeight="1">
      <c r="C101" s="107"/>
      <c r="D101" s="107"/>
      <c r="E101" s="107"/>
      <c r="F101" s="107"/>
      <c r="G101" s="107"/>
      <c r="H101" s="107"/>
      <c r="I101" s="107"/>
      <c r="J101" s="107"/>
      <c r="K101" s="107"/>
      <c r="L101" s="107"/>
      <c r="M101" s="107"/>
      <c r="N101" s="298"/>
      <c r="O101" s="298"/>
      <c r="P101" s="298"/>
      <c r="Q101" s="298"/>
      <c r="R101" s="298"/>
      <c r="S101" s="393"/>
    </row>
    <row r="102" spans="1:38" ht="26.25" customHeight="1">
      <c r="C102" s="107"/>
      <c r="D102" s="107"/>
      <c r="E102" s="107"/>
      <c r="F102" s="107"/>
      <c r="G102" s="107"/>
      <c r="H102" s="107"/>
      <c r="I102" s="107"/>
      <c r="J102" s="107"/>
      <c r="K102" s="107"/>
      <c r="L102" s="107"/>
      <c r="M102" s="107"/>
      <c r="N102" s="298"/>
      <c r="O102" s="298"/>
      <c r="P102" s="298"/>
      <c r="Q102" s="298"/>
      <c r="R102" s="298"/>
      <c r="S102" s="393"/>
    </row>
    <row r="103" spans="1:38" ht="26.25" customHeight="1">
      <c r="C103" s="107"/>
      <c r="D103" s="107"/>
      <c r="E103" s="107"/>
      <c r="F103" s="107"/>
      <c r="G103" s="107"/>
      <c r="H103" s="107"/>
      <c r="I103" s="107"/>
      <c r="J103" s="107"/>
      <c r="K103" s="107"/>
      <c r="L103" s="107"/>
      <c r="M103" s="107"/>
      <c r="N103" s="298"/>
      <c r="O103" s="298"/>
      <c r="P103" s="298"/>
      <c r="Q103" s="298"/>
      <c r="R103" s="298"/>
      <c r="S103" s="393"/>
    </row>
    <row r="104" spans="1:38" ht="26.25" customHeight="1">
      <c r="C104" s="107"/>
      <c r="D104" s="107"/>
      <c r="E104" s="107"/>
      <c r="F104" s="107"/>
      <c r="G104" s="107"/>
      <c r="H104" s="107"/>
      <c r="I104" s="107"/>
      <c r="J104" s="107"/>
      <c r="K104" s="107"/>
      <c r="L104" s="107"/>
      <c r="M104" s="107"/>
      <c r="N104" s="298"/>
      <c r="O104" s="298"/>
      <c r="P104" s="298"/>
      <c r="Q104" s="298"/>
      <c r="R104" s="298"/>
      <c r="S104" s="393"/>
    </row>
    <row r="105" spans="1:38" ht="26.25" customHeight="1"/>
    <row r="106" spans="1:38" s="56" customFormat="1" ht="26.25" customHeight="1">
      <c r="A106" s="54">
        <v>35</v>
      </c>
      <c r="C106" s="84" t="s">
        <v>230</v>
      </c>
      <c r="D106" s="84"/>
      <c r="E106" s="84"/>
      <c r="F106" s="84"/>
      <c r="G106" s="84"/>
      <c r="H106" s="84"/>
      <c r="I106" s="84"/>
      <c r="J106" s="84"/>
      <c r="K106" s="84"/>
      <c r="L106" s="84"/>
      <c r="M106" s="84"/>
      <c r="N106" s="84"/>
      <c r="O106" s="154"/>
      <c r="P106" s="154"/>
      <c r="Q106" s="154"/>
      <c r="R106" s="154"/>
      <c r="S106" s="154"/>
      <c r="T106" s="415"/>
      <c r="U106" s="415"/>
      <c r="V106" s="450" t="s">
        <v>135</v>
      </c>
      <c r="W106" s="450"/>
      <c r="X106" s="450"/>
      <c r="Y106" s="450"/>
      <c r="Z106" s="450"/>
      <c r="AA106" s="450"/>
      <c r="AB106" s="450"/>
      <c r="AC106" s="450"/>
      <c r="AD106" s="450"/>
      <c r="AE106" s="450"/>
      <c r="AF106" s="450"/>
      <c r="AG106" s="450"/>
      <c r="AH106" s="450"/>
      <c r="AI106" s="148"/>
      <c r="AJ106" s="148"/>
      <c r="AK106" s="148"/>
      <c r="AL106" s="148"/>
    </row>
    <row r="107" spans="1:38" s="56" customFormat="1" ht="8.25" customHeight="1">
      <c r="A107" s="54">
        <v>11</v>
      </c>
      <c r="C107" s="108" t="s">
        <v>51</v>
      </c>
      <c r="D107" s="153"/>
      <c r="E107" s="177"/>
      <c r="F107" s="197" t="s">
        <v>22</v>
      </c>
      <c r="G107" s="153"/>
      <c r="H107" s="153"/>
      <c r="I107" s="153"/>
      <c r="J107" s="153"/>
      <c r="K107" s="153"/>
      <c r="L107" s="153"/>
      <c r="M107" s="153"/>
      <c r="N107" s="177"/>
      <c r="O107" s="197" t="s">
        <v>103</v>
      </c>
      <c r="P107" s="153"/>
      <c r="Q107" s="153"/>
      <c r="R107" s="153"/>
      <c r="S107" s="394"/>
      <c r="T107" s="406"/>
      <c r="U107" s="432"/>
      <c r="V107" s="451" t="s">
        <v>274</v>
      </c>
      <c r="W107" s="485"/>
      <c r="X107" s="485"/>
      <c r="Y107" s="485"/>
      <c r="Z107" s="485"/>
      <c r="AA107" s="485"/>
      <c r="AB107" s="485"/>
      <c r="AC107" s="485"/>
      <c r="AD107" s="485"/>
      <c r="AE107" s="485"/>
      <c r="AF107" s="485"/>
      <c r="AG107" s="485"/>
      <c r="AH107" s="541"/>
      <c r="AI107" s="553" t="s">
        <v>89</v>
      </c>
      <c r="AJ107" s="553"/>
      <c r="AK107" s="579"/>
      <c r="AL107" s="605"/>
    </row>
    <row r="108" spans="1:38" s="56" customFormat="1" ht="18" customHeight="1">
      <c r="A108" s="54">
        <v>24</v>
      </c>
      <c r="C108" s="109"/>
      <c r="D108" s="154"/>
      <c r="E108" s="178"/>
      <c r="F108" s="198"/>
      <c r="G108" s="154"/>
      <c r="H108" s="154"/>
      <c r="I108" s="154"/>
      <c r="J108" s="154"/>
      <c r="K108" s="154"/>
      <c r="L108" s="154"/>
      <c r="M108" s="154"/>
      <c r="N108" s="178"/>
      <c r="O108" s="198"/>
      <c r="P108" s="154"/>
      <c r="Q108" s="154"/>
      <c r="R108" s="154"/>
      <c r="S108" s="395"/>
      <c r="T108" s="406"/>
      <c r="U108" s="432"/>
      <c r="V108" s="452"/>
      <c r="W108" s="486"/>
      <c r="X108" s="486"/>
      <c r="Y108" s="486"/>
      <c r="Z108" s="486"/>
      <c r="AA108" s="486"/>
      <c r="AB108" s="486"/>
      <c r="AC108" s="486"/>
      <c r="AD108" s="486"/>
      <c r="AE108" s="486"/>
      <c r="AF108" s="486"/>
      <c r="AG108" s="486"/>
      <c r="AH108" s="542"/>
      <c r="AI108" s="554">
        <v>0</v>
      </c>
      <c r="AJ108" s="554"/>
      <c r="AK108" s="580"/>
      <c r="AL108" s="606"/>
    </row>
    <row r="109" spans="1:38" s="56" customFormat="1" ht="8.25" customHeight="1">
      <c r="A109" s="54">
        <v>11</v>
      </c>
      <c r="C109" s="86">
        <v>0</v>
      </c>
      <c r="D109" s="141"/>
      <c r="E109" s="141"/>
      <c r="F109" s="199"/>
      <c r="G109" s="199"/>
      <c r="H109" s="199"/>
      <c r="I109" s="199"/>
      <c r="J109" s="199"/>
      <c r="K109" s="199"/>
      <c r="L109" s="199"/>
      <c r="M109" s="199"/>
      <c r="N109" s="199"/>
      <c r="O109" s="310" t="s">
        <v>84</v>
      </c>
      <c r="P109" s="310"/>
      <c r="Q109" s="310"/>
      <c r="R109" s="310"/>
      <c r="S109" s="396"/>
      <c r="T109" s="406"/>
      <c r="U109" s="415"/>
      <c r="V109" s="453"/>
      <c r="W109" s="453"/>
      <c r="X109" s="453"/>
      <c r="Y109" s="453"/>
      <c r="Z109" s="453"/>
      <c r="AA109" s="453"/>
      <c r="AB109" s="453"/>
      <c r="AC109" s="453"/>
      <c r="AD109" s="453"/>
      <c r="AE109" s="453"/>
      <c r="AF109" s="453"/>
      <c r="AG109" s="453"/>
      <c r="AH109" s="453"/>
      <c r="AI109" s="555"/>
      <c r="AJ109" s="555"/>
      <c r="AK109" s="555"/>
      <c r="AL109" s="555"/>
    </row>
    <row r="110" spans="1:38" s="56" customFormat="1" ht="18" customHeight="1">
      <c r="A110" s="54">
        <v>24</v>
      </c>
      <c r="C110" s="87"/>
      <c r="D110" s="142"/>
      <c r="E110" s="142"/>
      <c r="F110" s="200"/>
      <c r="G110" s="200"/>
      <c r="H110" s="200"/>
      <c r="I110" s="200"/>
      <c r="J110" s="200"/>
      <c r="K110" s="200"/>
      <c r="L110" s="200"/>
      <c r="M110" s="200"/>
      <c r="N110" s="200"/>
      <c r="O110" s="246"/>
      <c r="P110" s="246"/>
      <c r="Q110" s="246"/>
      <c r="R110" s="246"/>
      <c r="S110" s="369"/>
      <c r="T110" s="406"/>
      <c r="U110" s="415"/>
      <c r="V110" s="454"/>
      <c r="W110" s="454"/>
      <c r="X110" s="454"/>
      <c r="Y110" s="454"/>
      <c r="Z110" s="454"/>
      <c r="AA110" s="454"/>
      <c r="AB110" s="454"/>
      <c r="AC110" s="454"/>
      <c r="AD110" s="454"/>
      <c r="AE110" s="454"/>
      <c r="AF110" s="454"/>
      <c r="AG110" s="454"/>
      <c r="AH110" s="454"/>
      <c r="AI110" s="556"/>
      <c r="AJ110" s="556"/>
      <c r="AK110" s="556"/>
      <c r="AL110" s="556"/>
    </row>
    <row r="111" spans="1:38" s="56" customFormat="1" ht="26.25" customHeight="1">
      <c r="A111" s="54">
        <f>+A106</f>
        <v>35</v>
      </c>
      <c r="C111" s="87">
        <v>0</v>
      </c>
      <c r="D111" s="142"/>
      <c r="E111" s="142"/>
      <c r="F111" s="200"/>
      <c r="G111" s="200"/>
      <c r="H111" s="200"/>
      <c r="I111" s="200"/>
      <c r="J111" s="200"/>
      <c r="K111" s="200"/>
      <c r="L111" s="200"/>
      <c r="M111" s="200"/>
      <c r="N111" s="200"/>
      <c r="O111" s="247"/>
      <c r="P111" s="247"/>
      <c r="Q111" s="247"/>
      <c r="R111" s="247"/>
      <c r="S111" s="370"/>
      <c r="T111" s="406"/>
      <c r="U111" s="425"/>
      <c r="V111" s="85" t="s">
        <v>17</v>
      </c>
      <c r="W111" s="140"/>
      <c r="X111" s="140"/>
      <c r="Y111" s="140"/>
      <c r="Z111" s="140"/>
      <c r="AA111" s="140"/>
      <c r="AB111" s="140"/>
      <c r="AC111" s="140"/>
      <c r="AD111" s="140"/>
      <c r="AE111" s="140"/>
      <c r="AF111" s="140"/>
      <c r="AG111" s="140"/>
      <c r="AH111" s="140"/>
      <c r="AI111" s="557" t="s">
        <v>335</v>
      </c>
      <c r="AJ111" s="557"/>
      <c r="AK111" s="581"/>
      <c r="AL111" s="607"/>
    </row>
    <row r="112" spans="1:38" s="56" customFormat="1" ht="8.25" customHeight="1">
      <c r="A112" s="54">
        <v>11</v>
      </c>
      <c r="C112" s="91">
        <v>0</v>
      </c>
      <c r="D112" s="145"/>
      <c r="E112" s="145"/>
      <c r="F112" s="201"/>
      <c r="G112" s="201"/>
      <c r="H112" s="201"/>
      <c r="I112" s="201"/>
      <c r="J112" s="201"/>
      <c r="K112" s="201"/>
      <c r="L112" s="201"/>
      <c r="M112" s="201"/>
      <c r="N112" s="201"/>
      <c r="O112" s="311"/>
      <c r="P112" s="334"/>
      <c r="Q112" s="334"/>
      <c r="R112" s="334"/>
      <c r="S112" s="397"/>
      <c r="T112" s="406"/>
      <c r="U112" s="425"/>
      <c r="V112" s="455"/>
      <c r="W112" s="201"/>
      <c r="X112" s="201"/>
      <c r="Y112" s="201"/>
      <c r="Z112" s="201"/>
      <c r="AA112" s="201"/>
      <c r="AB112" s="201"/>
      <c r="AC112" s="201"/>
      <c r="AD112" s="201"/>
      <c r="AE112" s="201"/>
      <c r="AF112" s="201"/>
      <c r="AG112" s="201"/>
      <c r="AH112" s="201"/>
      <c r="AI112" s="310" t="s">
        <v>89</v>
      </c>
      <c r="AJ112" s="310"/>
      <c r="AK112" s="505"/>
      <c r="AL112" s="396"/>
    </row>
    <row r="113" spans="1:38" s="56" customFormat="1" ht="18" customHeight="1">
      <c r="A113" s="54">
        <v>24</v>
      </c>
      <c r="C113" s="87"/>
      <c r="D113" s="142"/>
      <c r="E113" s="142"/>
      <c r="F113" s="200"/>
      <c r="G113" s="200"/>
      <c r="H113" s="200"/>
      <c r="I113" s="200"/>
      <c r="J113" s="200"/>
      <c r="K113" s="200"/>
      <c r="L113" s="200"/>
      <c r="M113" s="200"/>
      <c r="N113" s="200"/>
      <c r="O113" s="312"/>
      <c r="P113" s="335"/>
      <c r="Q113" s="335"/>
      <c r="R113" s="335"/>
      <c r="S113" s="398"/>
      <c r="T113" s="406"/>
      <c r="U113" s="425"/>
      <c r="V113" s="456"/>
      <c r="W113" s="200"/>
      <c r="X113" s="200"/>
      <c r="Y113" s="200"/>
      <c r="Z113" s="200"/>
      <c r="AA113" s="200"/>
      <c r="AB113" s="200"/>
      <c r="AC113" s="200"/>
      <c r="AD113" s="200"/>
      <c r="AE113" s="200"/>
      <c r="AF113" s="200"/>
      <c r="AG113" s="200"/>
      <c r="AH113" s="200"/>
      <c r="AI113" s="246"/>
      <c r="AJ113" s="246"/>
      <c r="AK113" s="312"/>
      <c r="AL113" s="369"/>
    </row>
    <row r="114" spans="1:38" s="56" customFormat="1" ht="26.25" customHeight="1">
      <c r="A114" s="54">
        <f>+A111</f>
        <v>35</v>
      </c>
      <c r="C114" s="87">
        <v>0</v>
      </c>
      <c r="D114" s="142"/>
      <c r="E114" s="142"/>
      <c r="F114" s="200"/>
      <c r="G114" s="200"/>
      <c r="H114" s="200"/>
      <c r="I114" s="200"/>
      <c r="J114" s="200"/>
      <c r="K114" s="200"/>
      <c r="L114" s="200"/>
      <c r="M114" s="200"/>
      <c r="N114" s="200"/>
      <c r="O114" s="247"/>
      <c r="P114" s="247"/>
      <c r="Q114" s="247"/>
      <c r="R114" s="247"/>
      <c r="S114" s="370"/>
      <c r="T114" s="406"/>
      <c r="U114" s="425"/>
      <c r="V114" s="457"/>
      <c r="W114" s="202"/>
      <c r="X114" s="202"/>
      <c r="Y114" s="202"/>
      <c r="Z114" s="202"/>
      <c r="AA114" s="202"/>
      <c r="AB114" s="202"/>
      <c r="AC114" s="202"/>
      <c r="AD114" s="202"/>
      <c r="AE114" s="202"/>
      <c r="AF114" s="202"/>
      <c r="AG114" s="202"/>
      <c r="AH114" s="202"/>
      <c r="AI114" s="558"/>
      <c r="AJ114" s="558"/>
      <c r="AK114" s="582"/>
      <c r="AL114" s="608"/>
    </row>
    <row r="115" spans="1:38" s="56" customFormat="1" ht="26.25" customHeight="1">
      <c r="A115" s="54">
        <f t="shared" ref="A115:A127" si="3">+A114</f>
        <v>35</v>
      </c>
      <c r="C115" s="87">
        <v>0</v>
      </c>
      <c r="D115" s="142"/>
      <c r="E115" s="142"/>
      <c r="F115" s="200"/>
      <c r="G115" s="200"/>
      <c r="H115" s="200"/>
      <c r="I115" s="200"/>
      <c r="J115" s="200"/>
      <c r="K115" s="200"/>
      <c r="L115" s="200"/>
      <c r="M115" s="200"/>
      <c r="N115" s="200"/>
      <c r="O115" s="247"/>
      <c r="P115" s="247"/>
      <c r="Q115" s="247"/>
      <c r="R115" s="247"/>
      <c r="S115" s="370"/>
      <c r="T115" s="406"/>
      <c r="U115" s="425"/>
      <c r="V115" s="457"/>
      <c r="W115" s="202"/>
      <c r="X115" s="202"/>
      <c r="Y115" s="202"/>
      <c r="Z115" s="202"/>
      <c r="AA115" s="202"/>
      <c r="AB115" s="202"/>
      <c r="AC115" s="202"/>
      <c r="AD115" s="202"/>
      <c r="AE115" s="202"/>
      <c r="AF115" s="202"/>
      <c r="AG115" s="202"/>
      <c r="AH115" s="202"/>
      <c r="AI115" s="558"/>
      <c r="AJ115" s="558"/>
      <c r="AK115" s="582"/>
      <c r="AL115" s="608"/>
    </row>
    <row r="116" spans="1:38" s="56" customFormat="1" ht="26.25" customHeight="1">
      <c r="A116" s="54">
        <f t="shared" si="3"/>
        <v>35</v>
      </c>
      <c r="C116" s="87">
        <v>0</v>
      </c>
      <c r="D116" s="142"/>
      <c r="E116" s="142"/>
      <c r="F116" s="200"/>
      <c r="G116" s="200"/>
      <c r="H116" s="200"/>
      <c r="I116" s="200"/>
      <c r="J116" s="200"/>
      <c r="K116" s="200"/>
      <c r="L116" s="200"/>
      <c r="M116" s="200"/>
      <c r="N116" s="200"/>
      <c r="O116" s="247"/>
      <c r="P116" s="247"/>
      <c r="Q116" s="247"/>
      <c r="R116" s="247"/>
      <c r="S116" s="370"/>
      <c r="T116" s="406"/>
      <c r="U116" s="432"/>
      <c r="V116" s="458" t="s">
        <v>364</v>
      </c>
      <c r="W116" s="487"/>
      <c r="X116" s="487"/>
      <c r="Y116" s="487"/>
      <c r="Z116" s="487"/>
      <c r="AA116" s="487"/>
      <c r="AB116" s="487"/>
      <c r="AC116" s="487"/>
      <c r="AD116" s="487"/>
      <c r="AE116" s="487"/>
      <c r="AF116" s="487"/>
      <c r="AG116" s="487"/>
      <c r="AH116" s="543"/>
      <c r="AI116" s="559">
        <f>SUM(AI113:AL115)</f>
        <v>0</v>
      </c>
      <c r="AJ116" s="559"/>
      <c r="AK116" s="583"/>
      <c r="AL116" s="609"/>
    </row>
    <row r="117" spans="1:38" s="56" customFormat="1" ht="26.25" customHeight="1">
      <c r="A117" s="54">
        <f t="shared" si="3"/>
        <v>35</v>
      </c>
      <c r="C117" s="87">
        <v>0</v>
      </c>
      <c r="D117" s="142"/>
      <c r="E117" s="142"/>
      <c r="F117" s="200"/>
      <c r="G117" s="200"/>
      <c r="H117" s="200"/>
      <c r="I117" s="200"/>
      <c r="J117" s="200"/>
      <c r="K117" s="200"/>
      <c r="L117" s="200"/>
      <c r="M117" s="200"/>
      <c r="N117" s="200"/>
      <c r="O117" s="247"/>
      <c r="P117" s="247"/>
      <c r="Q117" s="247"/>
      <c r="R117" s="247"/>
      <c r="S117" s="370"/>
      <c r="U117" s="433" t="s">
        <v>78</v>
      </c>
      <c r="V117" s="459" t="s">
        <v>142</v>
      </c>
    </row>
    <row r="118" spans="1:38" s="56" customFormat="1" ht="26.25" customHeight="1">
      <c r="A118" s="54">
        <f t="shared" si="3"/>
        <v>35</v>
      </c>
      <c r="C118" s="87">
        <v>0</v>
      </c>
      <c r="D118" s="142"/>
      <c r="E118" s="142"/>
      <c r="F118" s="200"/>
      <c r="G118" s="200"/>
      <c r="H118" s="200"/>
      <c r="I118" s="200"/>
      <c r="J118" s="200"/>
      <c r="K118" s="200"/>
      <c r="L118" s="200"/>
      <c r="M118" s="200"/>
      <c r="N118" s="200"/>
      <c r="O118" s="247"/>
      <c r="P118" s="247"/>
      <c r="Q118" s="247"/>
      <c r="R118" s="247"/>
      <c r="S118" s="370"/>
      <c r="T118" s="406"/>
      <c r="U118" s="415"/>
      <c r="V118" s="460" t="s">
        <v>143</v>
      </c>
      <c r="W118" s="460"/>
      <c r="X118" s="460"/>
      <c r="Y118" s="460"/>
      <c r="Z118" s="460"/>
      <c r="AA118" s="460"/>
      <c r="AB118" s="460"/>
      <c r="AC118" s="460"/>
      <c r="AD118" s="460"/>
      <c r="AE118" s="460"/>
      <c r="AF118" s="460"/>
      <c r="AG118" s="460"/>
      <c r="AH118" s="460"/>
      <c r="AI118" s="460"/>
      <c r="AJ118" s="460"/>
      <c r="AK118" s="460"/>
      <c r="AL118" s="460"/>
    </row>
    <row r="119" spans="1:38" s="56" customFormat="1" ht="26.25" customHeight="1">
      <c r="A119" s="54">
        <f t="shared" si="3"/>
        <v>35</v>
      </c>
      <c r="C119" s="87">
        <v>0</v>
      </c>
      <c r="D119" s="142"/>
      <c r="E119" s="142"/>
      <c r="F119" s="200"/>
      <c r="G119" s="200"/>
      <c r="H119" s="200"/>
      <c r="I119" s="200"/>
      <c r="J119" s="200"/>
      <c r="K119" s="200"/>
      <c r="L119" s="200"/>
      <c r="M119" s="200"/>
      <c r="N119" s="200"/>
      <c r="O119" s="247"/>
      <c r="P119" s="247"/>
      <c r="Q119" s="247"/>
      <c r="R119" s="247"/>
      <c r="S119" s="370"/>
      <c r="T119" s="416"/>
      <c r="U119" s="434"/>
      <c r="V119" s="460"/>
      <c r="W119" s="460"/>
      <c r="X119" s="460"/>
      <c r="Y119" s="460"/>
      <c r="Z119" s="460"/>
      <c r="AA119" s="460"/>
      <c r="AB119" s="460"/>
      <c r="AC119" s="460"/>
      <c r="AD119" s="460"/>
      <c r="AE119" s="460"/>
      <c r="AF119" s="460"/>
      <c r="AG119" s="460"/>
      <c r="AH119" s="460"/>
      <c r="AI119" s="460"/>
      <c r="AJ119" s="460"/>
      <c r="AK119" s="460"/>
      <c r="AL119" s="460"/>
    </row>
    <row r="120" spans="1:38" s="56" customFormat="1" ht="26.25" customHeight="1">
      <c r="A120" s="54">
        <f t="shared" si="3"/>
        <v>35</v>
      </c>
      <c r="C120" s="87">
        <v>0</v>
      </c>
      <c r="D120" s="142"/>
      <c r="E120" s="142"/>
      <c r="F120" s="200"/>
      <c r="G120" s="200"/>
      <c r="H120" s="200"/>
      <c r="I120" s="200"/>
      <c r="J120" s="200"/>
      <c r="K120" s="200"/>
      <c r="L120" s="200"/>
      <c r="M120" s="200"/>
      <c r="N120" s="200"/>
      <c r="O120" s="247"/>
      <c r="P120" s="247"/>
      <c r="Q120" s="247"/>
      <c r="R120" s="247"/>
      <c r="S120" s="370"/>
      <c r="T120" s="61"/>
      <c r="U120" s="433" t="s">
        <v>78</v>
      </c>
      <c r="V120" s="459" t="s">
        <v>145</v>
      </c>
      <c r="W120" s="459"/>
      <c r="X120" s="459"/>
      <c r="Y120" s="459"/>
      <c r="Z120" s="459"/>
      <c r="AA120" s="459"/>
      <c r="AB120" s="459"/>
      <c r="AC120" s="459"/>
      <c r="AD120" s="459"/>
      <c r="AE120" s="459"/>
      <c r="AF120" s="459"/>
      <c r="AG120" s="459"/>
      <c r="AH120" s="459"/>
      <c r="AI120" s="459"/>
      <c r="AJ120" s="459"/>
      <c r="AK120" s="459"/>
      <c r="AL120" s="459"/>
    </row>
    <row r="121" spans="1:38" s="56" customFormat="1" ht="26.25" customHeight="1">
      <c r="A121" s="54">
        <f t="shared" si="3"/>
        <v>35</v>
      </c>
      <c r="C121" s="87">
        <v>0</v>
      </c>
      <c r="D121" s="142"/>
      <c r="E121" s="142"/>
      <c r="F121" s="200"/>
      <c r="G121" s="200"/>
      <c r="H121" s="200"/>
      <c r="I121" s="200"/>
      <c r="J121" s="200"/>
      <c r="K121" s="200"/>
      <c r="L121" s="200"/>
      <c r="M121" s="200"/>
      <c r="N121" s="200"/>
      <c r="O121" s="247"/>
      <c r="P121" s="247"/>
      <c r="Q121" s="247"/>
      <c r="R121" s="247"/>
      <c r="S121" s="370"/>
      <c r="T121" s="416"/>
      <c r="U121" s="434"/>
      <c r="V121" s="460" t="s">
        <v>148</v>
      </c>
      <c r="W121" s="460"/>
      <c r="X121" s="460"/>
      <c r="Y121" s="460"/>
      <c r="Z121" s="460"/>
      <c r="AA121" s="460"/>
      <c r="AB121" s="460"/>
      <c r="AC121" s="460"/>
      <c r="AD121" s="460"/>
      <c r="AE121" s="460"/>
      <c r="AF121" s="460"/>
      <c r="AG121" s="460"/>
      <c r="AH121" s="460"/>
      <c r="AI121" s="460"/>
      <c r="AJ121" s="460"/>
      <c r="AK121" s="460"/>
      <c r="AL121" s="460"/>
    </row>
    <row r="122" spans="1:38" s="56" customFormat="1" ht="26.25" customHeight="1">
      <c r="A122" s="54">
        <f t="shared" si="3"/>
        <v>35</v>
      </c>
      <c r="C122" s="87">
        <v>0</v>
      </c>
      <c r="D122" s="142"/>
      <c r="E122" s="142"/>
      <c r="F122" s="200"/>
      <c r="G122" s="200"/>
      <c r="H122" s="200"/>
      <c r="I122" s="200"/>
      <c r="J122" s="200"/>
      <c r="K122" s="200"/>
      <c r="L122" s="200"/>
      <c r="M122" s="200"/>
      <c r="N122" s="200"/>
      <c r="O122" s="247"/>
      <c r="P122" s="247"/>
      <c r="Q122" s="247"/>
      <c r="R122" s="247"/>
      <c r="S122" s="370"/>
      <c r="T122" s="416"/>
      <c r="U122" s="434"/>
      <c r="V122" s="460"/>
      <c r="W122" s="460"/>
      <c r="X122" s="460"/>
      <c r="Y122" s="460"/>
      <c r="Z122" s="460"/>
      <c r="AA122" s="460"/>
      <c r="AB122" s="460"/>
      <c r="AC122" s="460"/>
      <c r="AD122" s="460"/>
      <c r="AE122" s="460"/>
      <c r="AF122" s="460"/>
      <c r="AG122" s="460"/>
      <c r="AH122" s="460"/>
      <c r="AI122" s="460"/>
      <c r="AJ122" s="460"/>
      <c r="AK122" s="460"/>
      <c r="AL122" s="460"/>
    </row>
    <row r="123" spans="1:38" s="56" customFormat="1" ht="26.25" customHeight="1">
      <c r="A123" s="54">
        <f t="shared" si="3"/>
        <v>35</v>
      </c>
      <c r="C123" s="87">
        <v>0</v>
      </c>
      <c r="D123" s="142"/>
      <c r="E123" s="142"/>
      <c r="F123" s="200"/>
      <c r="G123" s="200"/>
      <c r="H123" s="200"/>
      <c r="I123" s="200"/>
      <c r="J123" s="200"/>
      <c r="K123" s="200"/>
      <c r="L123" s="200"/>
      <c r="M123" s="200"/>
      <c r="N123" s="200"/>
      <c r="O123" s="247"/>
      <c r="P123" s="247"/>
      <c r="Q123" s="247"/>
      <c r="R123" s="247"/>
      <c r="S123" s="370"/>
      <c r="T123" s="406"/>
      <c r="U123" s="415"/>
      <c r="V123" s="100"/>
      <c r="W123" s="100"/>
      <c r="X123" s="100"/>
      <c r="Y123" s="100"/>
      <c r="Z123" s="100"/>
      <c r="AA123" s="100"/>
      <c r="AB123" s="100"/>
      <c r="AC123" s="100"/>
      <c r="AD123" s="100"/>
      <c r="AE123" s="100"/>
      <c r="AF123" s="100"/>
      <c r="AG123" s="100"/>
      <c r="AH123" s="100"/>
      <c r="AI123" s="100"/>
      <c r="AJ123" s="100"/>
      <c r="AK123" s="100"/>
      <c r="AL123" s="100"/>
    </row>
    <row r="124" spans="1:38" s="56" customFormat="1" ht="26.25" customHeight="1">
      <c r="A124" s="54">
        <f t="shared" si="3"/>
        <v>35</v>
      </c>
      <c r="C124" s="87">
        <v>0</v>
      </c>
      <c r="D124" s="142"/>
      <c r="E124" s="142"/>
      <c r="F124" s="200"/>
      <c r="G124" s="200"/>
      <c r="H124" s="200"/>
      <c r="I124" s="200"/>
      <c r="J124" s="200"/>
      <c r="K124" s="200"/>
      <c r="L124" s="200"/>
      <c r="M124" s="200"/>
      <c r="N124" s="200"/>
      <c r="O124" s="247"/>
      <c r="P124" s="247"/>
      <c r="Q124" s="247"/>
      <c r="R124" s="247"/>
      <c r="S124" s="370"/>
      <c r="T124" s="406"/>
      <c r="U124" s="415"/>
      <c r="V124" s="100"/>
      <c r="W124" s="100"/>
      <c r="X124" s="100"/>
      <c r="Y124" s="100"/>
      <c r="Z124" s="100"/>
      <c r="AA124" s="100"/>
      <c r="AB124" s="100"/>
      <c r="AC124" s="100"/>
      <c r="AD124" s="100"/>
      <c r="AE124" s="100"/>
      <c r="AF124" s="100"/>
      <c r="AG124" s="100"/>
      <c r="AH124" s="100"/>
      <c r="AI124" s="100"/>
      <c r="AJ124" s="100"/>
      <c r="AK124" s="100"/>
      <c r="AL124" s="100"/>
    </row>
    <row r="125" spans="1:38" s="56" customFormat="1" ht="26.25" customHeight="1">
      <c r="A125" s="54">
        <f t="shared" si="3"/>
        <v>35</v>
      </c>
      <c r="C125" s="87">
        <v>0</v>
      </c>
      <c r="D125" s="142"/>
      <c r="E125" s="142"/>
      <c r="F125" s="200"/>
      <c r="G125" s="200"/>
      <c r="H125" s="200"/>
      <c r="I125" s="200"/>
      <c r="J125" s="200"/>
      <c r="K125" s="200"/>
      <c r="L125" s="200"/>
      <c r="M125" s="200"/>
      <c r="N125" s="200"/>
      <c r="O125" s="247"/>
      <c r="P125" s="247"/>
      <c r="Q125" s="247"/>
      <c r="R125" s="247"/>
      <c r="S125" s="370"/>
      <c r="T125" s="406"/>
      <c r="U125" s="415"/>
      <c r="V125" s="100"/>
      <c r="W125" s="100"/>
      <c r="X125" s="100"/>
      <c r="Y125" s="100"/>
      <c r="Z125" s="100"/>
      <c r="AA125" s="100"/>
      <c r="AB125" s="100"/>
      <c r="AC125" s="100"/>
      <c r="AD125" s="100"/>
      <c r="AE125" s="100"/>
      <c r="AF125" s="100"/>
      <c r="AG125" s="100"/>
      <c r="AH125" s="100"/>
      <c r="AI125" s="100"/>
      <c r="AJ125" s="100"/>
      <c r="AK125" s="100"/>
      <c r="AL125" s="100"/>
    </row>
    <row r="126" spans="1:38" s="56" customFormat="1" ht="26.25" customHeight="1">
      <c r="A126" s="54">
        <f t="shared" si="3"/>
        <v>35</v>
      </c>
      <c r="C126" s="110">
        <v>0</v>
      </c>
      <c r="D126" s="155"/>
      <c r="E126" s="155"/>
      <c r="F126" s="202"/>
      <c r="G126" s="202"/>
      <c r="H126" s="202"/>
      <c r="I126" s="202"/>
      <c r="J126" s="202"/>
      <c r="K126" s="202"/>
      <c r="L126" s="202"/>
      <c r="M126" s="202"/>
      <c r="N126" s="202"/>
      <c r="O126" s="247"/>
      <c r="P126" s="247"/>
      <c r="Q126" s="247"/>
      <c r="R126" s="247"/>
      <c r="S126" s="370"/>
      <c r="T126" s="406"/>
      <c r="U126" s="415"/>
      <c r="V126" s="100"/>
      <c r="W126" s="100"/>
      <c r="X126" s="100"/>
      <c r="Y126" s="100"/>
      <c r="Z126" s="100"/>
      <c r="AA126" s="100"/>
      <c r="AB126" s="100"/>
      <c r="AC126" s="100"/>
      <c r="AD126" s="100"/>
      <c r="AE126" s="100"/>
      <c r="AF126" s="100"/>
      <c r="AG126" s="100"/>
      <c r="AH126" s="100"/>
      <c r="AI126" s="100"/>
      <c r="AJ126" s="100"/>
      <c r="AK126" s="100"/>
      <c r="AL126" s="100"/>
    </row>
    <row r="127" spans="1:38" s="56" customFormat="1" ht="26.25" customHeight="1">
      <c r="A127" s="54">
        <f t="shared" si="3"/>
        <v>35</v>
      </c>
      <c r="C127" s="111" t="s">
        <v>137</v>
      </c>
      <c r="D127" s="156"/>
      <c r="E127" s="156"/>
      <c r="F127" s="156"/>
      <c r="G127" s="156"/>
      <c r="H127" s="156"/>
      <c r="I127" s="156"/>
      <c r="J127" s="156"/>
      <c r="K127" s="156"/>
      <c r="L127" s="156"/>
      <c r="M127" s="156"/>
      <c r="N127" s="299"/>
      <c r="O127" s="313">
        <f>SUM(O110:S126)</f>
        <v>0</v>
      </c>
      <c r="P127" s="336"/>
      <c r="Q127" s="336"/>
      <c r="R127" s="336"/>
      <c r="S127" s="399"/>
      <c r="T127" s="417"/>
      <c r="U127" s="415"/>
      <c r="V127" s="100"/>
      <c r="W127" s="100"/>
      <c r="X127" s="100"/>
      <c r="Y127" s="100"/>
      <c r="Z127" s="100"/>
      <c r="AA127" s="100"/>
      <c r="AB127" s="100"/>
      <c r="AC127" s="100"/>
      <c r="AD127" s="100"/>
      <c r="AE127" s="100"/>
      <c r="AF127" s="100"/>
      <c r="AG127" s="100"/>
      <c r="AH127" s="100"/>
      <c r="AI127" s="100"/>
      <c r="AJ127" s="100"/>
      <c r="AK127" s="100"/>
      <c r="AL127" s="100"/>
    </row>
    <row r="128" spans="1:38" s="56" customFormat="1" ht="15" customHeight="1">
      <c r="A128" s="54">
        <v>20</v>
      </c>
      <c r="C128" s="107"/>
      <c r="D128" s="107"/>
      <c r="E128" s="107"/>
      <c r="F128" s="203"/>
      <c r="G128" s="203"/>
      <c r="H128" s="203"/>
      <c r="I128" s="203"/>
      <c r="J128" s="203"/>
      <c r="K128" s="203"/>
      <c r="L128" s="203"/>
      <c r="M128" s="203"/>
      <c r="N128" s="203"/>
      <c r="O128" s="314"/>
      <c r="P128" s="314"/>
      <c r="Q128" s="314"/>
      <c r="R128" s="314"/>
      <c r="S128" s="314"/>
      <c r="V128" s="100"/>
      <c r="W128" s="100"/>
      <c r="X128" s="100"/>
      <c r="Y128" s="100"/>
      <c r="Z128" s="100"/>
      <c r="AA128" s="100"/>
      <c r="AB128" s="100"/>
      <c r="AC128" s="100"/>
      <c r="AD128" s="100"/>
      <c r="AE128" s="100"/>
      <c r="AF128" s="100"/>
      <c r="AG128" s="100"/>
      <c r="AH128" s="100"/>
      <c r="AI128" s="333"/>
      <c r="AJ128" s="333"/>
      <c r="AK128" s="333"/>
      <c r="AL128" s="333"/>
    </row>
    <row r="129" spans="1:38" s="56" customFormat="1" ht="26.25" customHeight="1">
      <c r="A129" s="54">
        <v>35</v>
      </c>
      <c r="C129" s="112" t="s">
        <v>76</v>
      </c>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row>
    <row r="130" spans="1:38" s="56" customFormat="1" ht="26.25" customHeight="1">
      <c r="A130" s="54">
        <f t="shared" ref="A130:A140" si="4">+A129</f>
        <v>35</v>
      </c>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row>
    <row r="131" spans="1:38" s="56" customFormat="1" ht="26.25" customHeight="1">
      <c r="A131" s="54">
        <f t="shared" si="4"/>
        <v>35</v>
      </c>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row>
    <row r="132" spans="1:38" s="56" customFormat="1" ht="26.25" customHeight="1">
      <c r="A132" s="54">
        <f t="shared" si="4"/>
        <v>35</v>
      </c>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row>
    <row r="133" spans="1:38" s="56" customFormat="1" ht="26.25" customHeight="1">
      <c r="A133" s="54">
        <f t="shared" si="4"/>
        <v>35</v>
      </c>
      <c r="C133" s="114" t="s">
        <v>24</v>
      </c>
      <c r="D133" s="114"/>
      <c r="E133" s="114"/>
      <c r="F133" s="114"/>
      <c r="G133" s="114"/>
      <c r="H133" s="114"/>
      <c r="I133" s="114"/>
      <c r="J133" s="114"/>
      <c r="K133" s="114"/>
      <c r="L133" s="114"/>
      <c r="M133" s="114"/>
      <c r="N133" s="114"/>
      <c r="O133" s="114"/>
      <c r="P133" s="114"/>
      <c r="Q133" s="114"/>
      <c r="R133" s="114"/>
      <c r="S133" s="114"/>
      <c r="T133" s="114"/>
      <c r="U133" s="435" t="s">
        <v>97</v>
      </c>
      <c r="V133" s="293"/>
      <c r="W133" s="293"/>
      <c r="X133" s="293"/>
      <c r="Y133" s="293"/>
      <c r="Z133" s="293"/>
      <c r="AA133" s="293"/>
      <c r="AB133" s="293"/>
      <c r="AC133" s="293"/>
      <c r="AD133" s="293"/>
      <c r="AE133" s="293"/>
      <c r="AF133" s="293"/>
      <c r="AG133" s="293"/>
      <c r="AH133" s="293"/>
      <c r="AI133" s="293"/>
      <c r="AJ133" s="293"/>
      <c r="AK133" s="293"/>
      <c r="AL133" s="610"/>
    </row>
    <row r="134" spans="1:38" s="56" customFormat="1" ht="26.25" customHeight="1">
      <c r="A134" s="54">
        <f t="shared" si="4"/>
        <v>35</v>
      </c>
      <c r="C134" s="115" t="s">
        <v>157</v>
      </c>
      <c r="D134" s="157"/>
      <c r="E134" s="157"/>
      <c r="F134" s="157"/>
      <c r="G134" s="157"/>
      <c r="H134" s="157"/>
      <c r="I134" s="157"/>
      <c r="J134" s="157"/>
      <c r="K134" s="157"/>
      <c r="L134" s="157"/>
      <c r="M134" s="157"/>
      <c r="N134" s="157"/>
      <c r="O134" s="157"/>
      <c r="P134" s="157"/>
      <c r="Q134" s="157"/>
      <c r="R134" s="157"/>
      <c r="S134" s="157"/>
      <c r="T134" s="418"/>
      <c r="U134" s="115" t="s">
        <v>151</v>
      </c>
      <c r="V134" s="157"/>
      <c r="W134" s="157"/>
      <c r="X134" s="157"/>
      <c r="Y134" s="157"/>
      <c r="Z134" s="157"/>
      <c r="AA134" s="157"/>
      <c r="AB134" s="157"/>
      <c r="AC134" s="157"/>
      <c r="AD134" s="157"/>
      <c r="AE134" s="157"/>
      <c r="AF134" s="157"/>
      <c r="AG134" s="157"/>
      <c r="AH134" s="157"/>
      <c r="AI134" s="157"/>
      <c r="AJ134" s="157"/>
      <c r="AK134" s="157"/>
      <c r="AL134" s="418"/>
    </row>
    <row r="135" spans="1:38" s="56" customFormat="1" ht="26.25" customHeight="1">
      <c r="A135" s="54">
        <f t="shared" si="4"/>
        <v>35</v>
      </c>
      <c r="C135" s="116" t="s">
        <v>163</v>
      </c>
      <c r="D135" s="116"/>
      <c r="E135" s="116"/>
      <c r="F135" s="116"/>
      <c r="G135" s="116"/>
      <c r="H135" s="116"/>
      <c r="I135" s="116"/>
      <c r="J135" s="116"/>
      <c r="K135" s="116"/>
      <c r="L135" s="116"/>
      <c r="M135" s="116"/>
      <c r="N135" s="116"/>
      <c r="O135" s="116"/>
      <c r="P135" s="116"/>
      <c r="Q135" s="116"/>
      <c r="R135" s="116"/>
      <c r="S135" s="116"/>
      <c r="T135" s="116"/>
      <c r="U135" s="436" t="s">
        <v>370</v>
      </c>
      <c r="V135" s="461"/>
      <c r="W135" s="461"/>
      <c r="X135" s="461"/>
      <c r="Y135" s="461"/>
      <c r="Z135" s="461"/>
      <c r="AA135" s="461"/>
      <c r="AB135" s="461"/>
      <c r="AC135" s="461"/>
      <c r="AD135" s="461"/>
      <c r="AE135" s="461"/>
      <c r="AF135" s="461"/>
      <c r="AG135" s="461"/>
      <c r="AH135" s="461"/>
      <c r="AI135" s="461"/>
      <c r="AJ135" s="461"/>
      <c r="AK135" s="461"/>
      <c r="AL135" s="611"/>
    </row>
    <row r="136" spans="1:38" s="56" customFormat="1" ht="26.25" customHeight="1">
      <c r="A136" s="54">
        <f t="shared" si="4"/>
        <v>35</v>
      </c>
      <c r="C136" s="116" t="s">
        <v>158</v>
      </c>
      <c r="D136" s="116"/>
      <c r="E136" s="116"/>
      <c r="F136" s="116"/>
      <c r="G136" s="116"/>
      <c r="H136" s="116"/>
      <c r="I136" s="116"/>
      <c r="J136" s="116"/>
      <c r="K136" s="116"/>
      <c r="L136" s="116"/>
      <c r="M136" s="116"/>
      <c r="N136" s="116"/>
      <c r="O136" s="116"/>
      <c r="P136" s="116"/>
      <c r="Q136" s="116"/>
      <c r="R136" s="116"/>
      <c r="S136" s="116"/>
      <c r="T136" s="116"/>
      <c r="U136" s="436" t="s">
        <v>168</v>
      </c>
      <c r="V136" s="462"/>
      <c r="W136" s="462"/>
      <c r="X136" s="462"/>
      <c r="Y136" s="462"/>
      <c r="Z136" s="462"/>
      <c r="AA136" s="462"/>
      <c r="AB136" s="462"/>
      <c r="AC136" s="462"/>
      <c r="AD136" s="462"/>
      <c r="AE136" s="462"/>
      <c r="AF136" s="462"/>
      <c r="AG136" s="462"/>
      <c r="AH136" s="462"/>
      <c r="AI136" s="462"/>
      <c r="AJ136" s="462"/>
      <c r="AK136" s="462"/>
      <c r="AL136" s="612"/>
    </row>
    <row r="137" spans="1:38" s="56" customFormat="1" ht="26.25" customHeight="1">
      <c r="A137" s="54">
        <f t="shared" si="4"/>
        <v>35</v>
      </c>
      <c r="C137" s="116" t="s">
        <v>159</v>
      </c>
      <c r="D137" s="116"/>
      <c r="E137" s="116"/>
      <c r="F137" s="116"/>
      <c r="G137" s="116"/>
      <c r="H137" s="116"/>
      <c r="I137" s="116"/>
      <c r="J137" s="116"/>
      <c r="K137" s="116"/>
      <c r="L137" s="116"/>
      <c r="M137" s="116"/>
      <c r="N137" s="116"/>
      <c r="O137" s="116"/>
      <c r="P137" s="116"/>
      <c r="Q137" s="116"/>
      <c r="R137" s="116"/>
      <c r="S137" s="116"/>
      <c r="T137" s="116"/>
      <c r="U137" s="436" t="s">
        <v>153</v>
      </c>
      <c r="V137" s="461"/>
      <c r="W137" s="461"/>
      <c r="X137" s="461"/>
      <c r="Y137" s="461"/>
      <c r="Z137" s="461"/>
      <c r="AA137" s="461"/>
      <c r="AB137" s="461"/>
      <c r="AC137" s="461"/>
      <c r="AD137" s="461"/>
      <c r="AE137" s="461"/>
      <c r="AF137" s="461"/>
      <c r="AG137" s="461"/>
      <c r="AH137" s="461"/>
      <c r="AI137" s="461"/>
      <c r="AJ137" s="461"/>
      <c r="AK137" s="461"/>
      <c r="AL137" s="611"/>
    </row>
    <row r="138" spans="1:38" s="56" customFormat="1" ht="26.25" customHeight="1">
      <c r="A138" s="54">
        <f t="shared" si="4"/>
        <v>35</v>
      </c>
      <c r="C138" s="116" t="s">
        <v>160</v>
      </c>
      <c r="D138" s="116"/>
      <c r="E138" s="116"/>
      <c r="F138" s="116"/>
      <c r="G138" s="116"/>
      <c r="H138" s="116"/>
      <c r="I138" s="116"/>
      <c r="J138" s="116"/>
      <c r="K138" s="116"/>
      <c r="L138" s="116"/>
      <c r="M138" s="116"/>
      <c r="N138" s="116"/>
      <c r="O138" s="116"/>
      <c r="P138" s="116"/>
      <c r="Q138" s="116"/>
      <c r="R138" s="116"/>
      <c r="S138" s="116"/>
      <c r="T138" s="116"/>
      <c r="U138" s="436" t="s">
        <v>156</v>
      </c>
      <c r="V138" s="461"/>
      <c r="W138" s="461"/>
      <c r="X138" s="461"/>
      <c r="Y138" s="461"/>
      <c r="Z138" s="461"/>
      <c r="AA138" s="461"/>
      <c r="AB138" s="461"/>
      <c r="AC138" s="461"/>
      <c r="AD138" s="461"/>
      <c r="AE138" s="461"/>
      <c r="AF138" s="461"/>
      <c r="AG138" s="461"/>
      <c r="AH138" s="461"/>
      <c r="AI138" s="461"/>
      <c r="AJ138" s="461"/>
      <c r="AK138" s="461"/>
      <c r="AL138" s="611"/>
    </row>
    <row r="139" spans="1:38" s="56" customFormat="1" ht="26.25" customHeight="1">
      <c r="A139" s="54">
        <f t="shared" si="4"/>
        <v>35</v>
      </c>
      <c r="C139" s="116" t="s">
        <v>161</v>
      </c>
      <c r="D139" s="116"/>
      <c r="E139" s="116"/>
      <c r="F139" s="116"/>
      <c r="G139" s="116"/>
      <c r="H139" s="116"/>
      <c r="I139" s="116"/>
      <c r="J139" s="116"/>
      <c r="K139" s="116"/>
      <c r="L139" s="116"/>
      <c r="M139" s="116"/>
      <c r="N139" s="116"/>
      <c r="O139" s="116"/>
      <c r="P139" s="116"/>
      <c r="Q139" s="116"/>
      <c r="R139" s="116"/>
      <c r="S139" s="116"/>
      <c r="T139" s="116"/>
      <c r="U139" s="436" t="s">
        <v>165</v>
      </c>
      <c r="V139" s="461"/>
      <c r="W139" s="461"/>
      <c r="X139" s="461"/>
      <c r="Y139" s="461"/>
      <c r="Z139" s="461"/>
      <c r="AA139" s="461"/>
      <c r="AB139" s="461"/>
      <c r="AC139" s="461"/>
      <c r="AD139" s="461"/>
      <c r="AE139" s="461"/>
      <c r="AF139" s="461"/>
      <c r="AG139" s="461"/>
      <c r="AH139" s="461"/>
      <c r="AI139" s="461"/>
      <c r="AJ139" s="461"/>
      <c r="AK139" s="461"/>
      <c r="AL139" s="611"/>
    </row>
    <row r="140" spans="1:38" s="56" customFormat="1" ht="26.25" customHeight="1">
      <c r="A140" s="54">
        <f t="shared" si="4"/>
        <v>35</v>
      </c>
      <c r="C140" s="117" t="s">
        <v>162</v>
      </c>
      <c r="D140" s="117"/>
      <c r="E140" s="117"/>
      <c r="F140" s="117"/>
      <c r="G140" s="117"/>
      <c r="H140" s="117"/>
      <c r="I140" s="117"/>
      <c r="J140" s="117"/>
      <c r="K140" s="117"/>
      <c r="L140" s="117"/>
      <c r="M140" s="117"/>
      <c r="N140" s="117"/>
      <c r="O140" s="117"/>
      <c r="P140" s="117"/>
      <c r="Q140" s="117"/>
      <c r="R140" s="117"/>
      <c r="S140" s="117"/>
      <c r="T140" s="117"/>
      <c r="U140" s="437" t="s">
        <v>166</v>
      </c>
      <c r="V140" s="463"/>
      <c r="W140" s="463"/>
      <c r="X140" s="463"/>
      <c r="Y140" s="463"/>
      <c r="Z140" s="463"/>
      <c r="AA140" s="463"/>
      <c r="AB140" s="463"/>
      <c r="AC140" s="463"/>
      <c r="AD140" s="463"/>
      <c r="AE140" s="463"/>
      <c r="AF140" s="463"/>
      <c r="AG140" s="463"/>
      <c r="AH140" s="463"/>
      <c r="AI140" s="463"/>
      <c r="AJ140" s="463"/>
      <c r="AK140" s="463"/>
      <c r="AL140" s="613"/>
    </row>
    <row r="141" spans="1:38" s="56" customFormat="1" ht="19.5" customHeight="1">
      <c r="A141" s="54">
        <v>25</v>
      </c>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row>
    <row r="142" spans="1:38" s="56" customFormat="1" ht="26.25" customHeight="1">
      <c r="A142" s="54">
        <f>+A140</f>
        <v>35</v>
      </c>
      <c r="B142" s="65" t="s">
        <v>2</v>
      </c>
      <c r="C142" s="65"/>
      <c r="D142" s="65"/>
      <c r="E142" s="65"/>
      <c r="F142" s="65"/>
      <c r="G142" s="65"/>
      <c r="H142" s="65"/>
      <c r="I142" s="65"/>
      <c r="J142" s="65"/>
      <c r="K142" s="65"/>
      <c r="L142" s="282"/>
      <c r="M142" s="282"/>
      <c r="N142" s="282"/>
      <c r="O142" s="282"/>
      <c r="P142" s="282"/>
      <c r="Q142" s="282"/>
      <c r="R142" s="282"/>
      <c r="S142" s="282"/>
      <c r="T142" s="282"/>
      <c r="U142" s="282"/>
      <c r="V142" s="100"/>
      <c r="W142" s="100"/>
      <c r="X142" s="100"/>
      <c r="Y142" s="100"/>
      <c r="Z142" s="100"/>
      <c r="AA142" s="100"/>
      <c r="AB142" s="100"/>
      <c r="AC142" s="100"/>
      <c r="AD142" s="100"/>
      <c r="AE142" s="100"/>
      <c r="AF142" s="100"/>
      <c r="AG142" s="100"/>
      <c r="AH142" s="100"/>
      <c r="AI142" s="100"/>
      <c r="AJ142" s="100"/>
      <c r="AK142" s="100"/>
      <c r="AL142" s="100"/>
    </row>
    <row r="143" spans="1:38" s="56" customFormat="1" ht="26.25" customHeight="1">
      <c r="A143" s="54">
        <v>35</v>
      </c>
      <c r="C143" s="84" t="s">
        <v>107</v>
      </c>
      <c r="D143" s="84"/>
      <c r="E143" s="84"/>
      <c r="F143" s="84"/>
      <c r="G143" s="84"/>
      <c r="H143" s="84"/>
      <c r="I143" s="84"/>
      <c r="J143" s="84"/>
      <c r="K143" s="84"/>
      <c r="L143" s="154"/>
      <c r="M143" s="154"/>
      <c r="N143" s="154"/>
      <c r="O143" s="154"/>
      <c r="P143" s="154"/>
      <c r="Q143" s="154"/>
      <c r="R143" s="154"/>
      <c r="S143" s="154"/>
      <c r="T143" s="154"/>
      <c r="U143" s="154"/>
      <c r="V143" s="154"/>
      <c r="W143" s="154"/>
      <c r="X143" s="154"/>
      <c r="Y143" s="154"/>
      <c r="Z143" s="154"/>
      <c r="AA143" s="154"/>
      <c r="AB143" s="154"/>
      <c r="AC143" s="154"/>
      <c r="AD143" s="154"/>
      <c r="AE143" s="154"/>
      <c r="AF143" s="415"/>
      <c r="AG143" s="415"/>
      <c r="AH143" s="415"/>
      <c r="AI143" s="415"/>
      <c r="AJ143" s="415"/>
      <c r="AK143" s="415"/>
      <c r="AL143" s="415"/>
    </row>
    <row r="144" spans="1:38" s="56" customFormat="1" ht="26.25" customHeight="1">
      <c r="A144" s="54">
        <f>+A143</f>
        <v>35</v>
      </c>
      <c r="C144" s="85" t="s">
        <v>51</v>
      </c>
      <c r="D144" s="140"/>
      <c r="E144" s="140"/>
      <c r="F144" s="140" t="s">
        <v>100</v>
      </c>
      <c r="G144" s="140"/>
      <c r="H144" s="140"/>
      <c r="I144" s="140"/>
      <c r="J144" s="140"/>
      <c r="K144" s="140"/>
      <c r="L144" s="283" t="s">
        <v>27</v>
      </c>
      <c r="M144" s="293"/>
      <c r="N144" s="293"/>
      <c r="O144" s="293"/>
      <c r="P144" s="293"/>
      <c r="Q144" s="293"/>
      <c r="R144" s="293"/>
      <c r="S144" s="293"/>
      <c r="T144" s="293"/>
      <c r="U144" s="438"/>
      <c r="V144" s="140" t="s">
        <v>114</v>
      </c>
      <c r="W144" s="140"/>
      <c r="X144" s="140"/>
      <c r="Y144" s="140"/>
      <c r="Z144" s="140" t="s">
        <v>99</v>
      </c>
      <c r="AA144" s="140"/>
      <c r="AB144" s="140"/>
      <c r="AC144" s="140"/>
      <c r="AD144" s="140"/>
      <c r="AE144" s="367"/>
      <c r="AF144" s="100"/>
      <c r="AG144" s="444" t="s">
        <v>78</v>
      </c>
      <c r="AH144" s="464" t="s">
        <v>266</v>
      </c>
      <c r="AI144" s="464"/>
      <c r="AJ144" s="464"/>
      <c r="AK144" s="464"/>
      <c r="AL144" s="464"/>
    </row>
    <row r="145" spans="1:38" s="56" customFormat="1" ht="8.25" customHeight="1">
      <c r="A145" s="54">
        <v>11</v>
      </c>
      <c r="C145" s="86">
        <v>0</v>
      </c>
      <c r="D145" s="141"/>
      <c r="E145" s="141"/>
      <c r="F145" s="199"/>
      <c r="G145" s="199"/>
      <c r="H145" s="199"/>
      <c r="I145" s="199"/>
      <c r="J145" s="199"/>
      <c r="K145" s="199"/>
      <c r="L145" s="284"/>
      <c r="M145" s="294"/>
      <c r="N145" s="294"/>
      <c r="O145" s="294"/>
      <c r="P145" s="294"/>
      <c r="Q145" s="294"/>
      <c r="R145" s="294"/>
      <c r="S145" s="294"/>
      <c r="T145" s="294"/>
      <c r="U145" s="439"/>
      <c r="V145" s="199"/>
      <c r="W145" s="199"/>
      <c r="X145" s="199"/>
      <c r="Y145" s="199"/>
      <c r="Z145" s="310" t="s">
        <v>169</v>
      </c>
      <c r="AA145" s="310"/>
      <c r="AB145" s="310"/>
      <c r="AC145" s="310"/>
      <c r="AD145" s="310"/>
      <c r="AE145" s="396"/>
      <c r="AF145" s="406"/>
      <c r="AG145" s="100"/>
      <c r="AH145" s="464"/>
      <c r="AI145" s="464"/>
      <c r="AJ145" s="464"/>
      <c r="AK145" s="464"/>
      <c r="AL145" s="464"/>
    </row>
    <row r="146" spans="1:38" s="56" customFormat="1" ht="18" customHeight="1">
      <c r="A146" s="54">
        <v>24</v>
      </c>
      <c r="C146" s="87"/>
      <c r="D146" s="142"/>
      <c r="E146" s="142"/>
      <c r="F146" s="200"/>
      <c r="G146" s="200"/>
      <c r="H146" s="200"/>
      <c r="I146" s="200"/>
      <c r="J146" s="200"/>
      <c r="K146" s="200"/>
      <c r="L146" s="205"/>
      <c r="M146" s="215"/>
      <c r="N146" s="215"/>
      <c r="O146" s="215"/>
      <c r="P146" s="215"/>
      <c r="Q146" s="215"/>
      <c r="R146" s="215"/>
      <c r="S146" s="215"/>
      <c r="T146" s="215"/>
      <c r="U146" s="301"/>
      <c r="V146" s="200"/>
      <c r="W146" s="200"/>
      <c r="X146" s="200"/>
      <c r="Y146" s="200"/>
      <c r="Z146" s="246"/>
      <c r="AA146" s="246"/>
      <c r="AB146" s="246"/>
      <c r="AC146" s="246"/>
      <c r="AD146" s="246"/>
      <c r="AE146" s="369"/>
      <c r="AF146" s="406"/>
      <c r="AG146" s="100"/>
      <c r="AH146" s="464"/>
      <c r="AI146" s="464"/>
      <c r="AJ146" s="464"/>
      <c r="AK146" s="464"/>
      <c r="AL146" s="464"/>
    </row>
    <row r="147" spans="1:38" s="56" customFormat="1" ht="26.25" customHeight="1">
      <c r="A147" s="54">
        <f>+A144</f>
        <v>35</v>
      </c>
      <c r="C147" s="87">
        <v>0</v>
      </c>
      <c r="D147" s="142"/>
      <c r="E147" s="142"/>
      <c r="F147" s="200"/>
      <c r="G147" s="200"/>
      <c r="H147" s="200"/>
      <c r="I147" s="200"/>
      <c r="J147" s="200"/>
      <c r="K147" s="200"/>
      <c r="L147" s="285"/>
      <c r="M147" s="295"/>
      <c r="N147" s="295"/>
      <c r="O147" s="295"/>
      <c r="P147" s="295"/>
      <c r="Q147" s="295"/>
      <c r="R147" s="295"/>
      <c r="S147" s="295"/>
      <c r="T147" s="295"/>
      <c r="U147" s="440"/>
      <c r="V147" s="200"/>
      <c r="W147" s="200"/>
      <c r="X147" s="200"/>
      <c r="Y147" s="200"/>
      <c r="Z147" s="247"/>
      <c r="AA147" s="247"/>
      <c r="AB147" s="247"/>
      <c r="AC147" s="247"/>
      <c r="AD147" s="247"/>
      <c r="AE147" s="370"/>
      <c r="AF147" s="406"/>
      <c r="AG147" s="100"/>
      <c r="AH147" s="464"/>
      <c r="AI147" s="464"/>
      <c r="AJ147" s="464"/>
      <c r="AK147" s="464"/>
      <c r="AL147" s="464"/>
    </row>
    <row r="148" spans="1:38" s="56" customFormat="1" ht="26.25" customHeight="1">
      <c r="A148" s="54">
        <f t="shared" ref="A148:A153" si="5">+A147</f>
        <v>35</v>
      </c>
      <c r="C148" s="87">
        <v>0</v>
      </c>
      <c r="D148" s="142"/>
      <c r="E148" s="142"/>
      <c r="F148" s="200"/>
      <c r="G148" s="200"/>
      <c r="H148" s="200"/>
      <c r="I148" s="200"/>
      <c r="J148" s="200"/>
      <c r="K148" s="200"/>
      <c r="L148" s="285"/>
      <c r="M148" s="295"/>
      <c r="N148" s="295"/>
      <c r="O148" s="295"/>
      <c r="P148" s="295"/>
      <c r="Q148" s="295"/>
      <c r="R148" s="295"/>
      <c r="S148" s="295"/>
      <c r="T148" s="295"/>
      <c r="U148" s="440"/>
      <c r="V148" s="200"/>
      <c r="W148" s="200"/>
      <c r="X148" s="200"/>
      <c r="Y148" s="200"/>
      <c r="Z148" s="247"/>
      <c r="AA148" s="247"/>
      <c r="AB148" s="247"/>
      <c r="AC148" s="247"/>
      <c r="AD148" s="247"/>
      <c r="AE148" s="370"/>
      <c r="AF148" s="406"/>
      <c r="AG148" s="100"/>
      <c r="AH148" s="464"/>
      <c r="AI148" s="464"/>
      <c r="AJ148" s="464"/>
      <c r="AK148" s="464"/>
      <c r="AL148" s="464"/>
    </row>
    <row r="149" spans="1:38" s="56" customFormat="1" ht="26.25" customHeight="1">
      <c r="A149" s="54">
        <f t="shared" si="5"/>
        <v>35</v>
      </c>
      <c r="C149" s="87">
        <v>0</v>
      </c>
      <c r="D149" s="142"/>
      <c r="E149" s="142"/>
      <c r="F149" s="200"/>
      <c r="G149" s="200"/>
      <c r="H149" s="200"/>
      <c r="I149" s="200"/>
      <c r="J149" s="200"/>
      <c r="K149" s="200"/>
      <c r="L149" s="285"/>
      <c r="M149" s="295"/>
      <c r="N149" s="295"/>
      <c r="O149" s="295"/>
      <c r="P149" s="295"/>
      <c r="Q149" s="295"/>
      <c r="R149" s="295"/>
      <c r="S149" s="295"/>
      <c r="T149" s="295"/>
      <c r="U149" s="440"/>
      <c r="V149" s="200"/>
      <c r="W149" s="200"/>
      <c r="X149" s="200"/>
      <c r="Y149" s="200"/>
      <c r="Z149" s="247"/>
      <c r="AA149" s="247"/>
      <c r="AB149" s="247"/>
      <c r="AC149" s="247"/>
      <c r="AD149" s="247"/>
      <c r="AE149" s="370"/>
      <c r="AF149" s="406"/>
      <c r="AG149" s="100"/>
      <c r="AH149" s="464"/>
      <c r="AI149" s="464"/>
      <c r="AJ149" s="464"/>
      <c r="AK149" s="464"/>
      <c r="AL149" s="464"/>
    </row>
    <row r="150" spans="1:38" s="56" customFormat="1" ht="26.25" customHeight="1">
      <c r="A150" s="54">
        <f t="shared" si="5"/>
        <v>35</v>
      </c>
      <c r="C150" s="87">
        <v>0</v>
      </c>
      <c r="D150" s="142"/>
      <c r="E150" s="142"/>
      <c r="F150" s="200"/>
      <c r="G150" s="200"/>
      <c r="H150" s="200"/>
      <c r="I150" s="200"/>
      <c r="J150" s="200"/>
      <c r="K150" s="200"/>
      <c r="L150" s="285"/>
      <c r="M150" s="295"/>
      <c r="N150" s="295"/>
      <c r="O150" s="295"/>
      <c r="P150" s="295"/>
      <c r="Q150" s="295"/>
      <c r="R150" s="295"/>
      <c r="S150" s="295"/>
      <c r="T150" s="295"/>
      <c r="U150" s="440"/>
      <c r="V150" s="200"/>
      <c r="W150" s="200"/>
      <c r="X150" s="200"/>
      <c r="Y150" s="200"/>
      <c r="Z150" s="247"/>
      <c r="AA150" s="247"/>
      <c r="AB150" s="247"/>
      <c r="AC150" s="247"/>
      <c r="AD150" s="247"/>
      <c r="AE150" s="370"/>
      <c r="AF150" s="406"/>
      <c r="AG150" s="100"/>
      <c r="AH150" s="464"/>
      <c r="AI150" s="464"/>
      <c r="AJ150" s="464"/>
      <c r="AK150" s="464"/>
      <c r="AL150" s="464"/>
    </row>
    <row r="151" spans="1:38" s="56" customFormat="1" ht="26.25" customHeight="1">
      <c r="A151" s="54">
        <f t="shared" si="5"/>
        <v>35</v>
      </c>
      <c r="C151" s="87">
        <v>0</v>
      </c>
      <c r="D151" s="142"/>
      <c r="E151" s="142"/>
      <c r="F151" s="200"/>
      <c r="G151" s="200"/>
      <c r="H151" s="200"/>
      <c r="I151" s="200"/>
      <c r="J151" s="200"/>
      <c r="K151" s="200"/>
      <c r="L151" s="285"/>
      <c r="M151" s="295"/>
      <c r="N151" s="295"/>
      <c r="O151" s="295"/>
      <c r="P151" s="295"/>
      <c r="Q151" s="295"/>
      <c r="R151" s="295"/>
      <c r="S151" s="295"/>
      <c r="T151" s="295"/>
      <c r="U151" s="440"/>
      <c r="V151" s="200"/>
      <c r="W151" s="200"/>
      <c r="X151" s="200"/>
      <c r="Y151" s="200"/>
      <c r="Z151" s="247"/>
      <c r="AA151" s="247"/>
      <c r="AB151" s="247"/>
      <c r="AC151" s="247"/>
      <c r="AD151" s="247"/>
      <c r="AE151" s="370"/>
      <c r="AF151" s="406"/>
      <c r="AG151" s="100"/>
      <c r="AH151" s="464"/>
      <c r="AI151" s="464"/>
      <c r="AJ151" s="464"/>
      <c r="AK151" s="464"/>
      <c r="AL151" s="464"/>
    </row>
    <row r="152" spans="1:38" s="56" customFormat="1" ht="26.25" customHeight="1">
      <c r="A152" s="54">
        <f t="shared" si="5"/>
        <v>35</v>
      </c>
      <c r="C152" s="87">
        <v>0</v>
      </c>
      <c r="D152" s="142"/>
      <c r="E152" s="142"/>
      <c r="F152" s="202"/>
      <c r="G152" s="202"/>
      <c r="H152" s="202"/>
      <c r="I152" s="202"/>
      <c r="J152" s="202"/>
      <c r="K152" s="202"/>
      <c r="L152" s="285"/>
      <c r="M152" s="295"/>
      <c r="N152" s="295"/>
      <c r="O152" s="295"/>
      <c r="P152" s="295"/>
      <c r="Q152" s="295"/>
      <c r="R152" s="295"/>
      <c r="S152" s="295"/>
      <c r="T152" s="295"/>
      <c r="U152" s="440"/>
      <c r="V152" s="202"/>
      <c r="W152" s="202"/>
      <c r="X152" s="202"/>
      <c r="Y152" s="202"/>
      <c r="Z152" s="260"/>
      <c r="AA152" s="260"/>
      <c r="AB152" s="260"/>
      <c r="AC152" s="260"/>
      <c r="AD152" s="260"/>
      <c r="AE152" s="371"/>
      <c r="AF152" s="100"/>
      <c r="AG152" s="444" t="s">
        <v>171</v>
      </c>
      <c r="AH152" s="444"/>
      <c r="AI152" s="444"/>
      <c r="AJ152" s="569" t="s">
        <v>349</v>
      </c>
      <c r="AK152" s="569"/>
      <c r="AL152" s="569"/>
    </row>
    <row r="153" spans="1:38" s="56" customFormat="1" ht="26.25" customHeight="1">
      <c r="A153" s="54">
        <f t="shared" si="5"/>
        <v>35</v>
      </c>
      <c r="C153" s="119" t="s">
        <v>365</v>
      </c>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297">
        <f>SUM(Z146:AE152)</f>
        <v>0</v>
      </c>
      <c r="AA153" s="297"/>
      <c r="AB153" s="297"/>
      <c r="AC153" s="297"/>
      <c r="AD153" s="297"/>
      <c r="AE153" s="372"/>
      <c r="AF153" s="417"/>
      <c r="AG153" s="100"/>
      <c r="AH153" s="544"/>
      <c r="AI153" s="544"/>
      <c r="AJ153" s="569"/>
      <c r="AK153" s="569"/>
      <c r="AL153" s="569"/>
    </row>
    <row r="154" spans="1:38" s="56" customFormat="1" ht="11.25" customHeight="1">
      <c r="A154" s="54">
        <v>15</v>
      </c>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415"/>
      <c r="AG154" s="415"/>
      <c r="AH154" s="544"/>
      <c r="AI154" s="544"/>
      <c r="AJ154" s="544"/>
      <c r="AK154" s="544"/>
      <c r="AL154" s="544"/>
    </row>
    <row r="155" spans="1:38" s="56" customFormat="1" ht="26.25" customHeight="1">
      <c r="A155" s="54">
        <v>35</v>
      </c>
      <c r="C155" s="84" t="s">
        <v>104</v>
      </c>
      <c r="D155" s="84"/>
      <c r="E155" s="84"/>
      <c r="F155" s="84"/>
      <c r="G155" s="84"/>
      <c r="H155" s="84"/>
      <c r="I155" s="84"/>
      <c r="J155" s="84"/>
      <c r="K155" s="84"/>
      <c r="L155" s="84"/>
      <c r="M155" s="84"/>
      <c r="N155" s="84"/>
      <c r="O155" s="154"/>
      <c r="P155" s="154"/>
      <c r="Q155" s="154"/>
      <c r="R155" s="154"/>
      <c r="S155" s="154"/>
      <c r="T155" s="415"/>
      <c r="U155" s="415"/>
      <c r="V155" s="415"/>
      <c r="W155" s="415"/>
      <c r="X155" s="415"/>
      <c r="Y155" s="415"/>
      <c r="Z155" s="415"/>
      <c r="AA155" s="415"/>
      <c r="AB155" s="415"/>
      <c r="AC155" s="415"/>
      <c r="AD155" s="415"/>
      <c r="AE155" s="415"/>
      <c r="AF155" s="415"/>
      <c r="AG155" s="415"/>
      <c r="AH155" s="415"/>
      <c r="AI155" s="415"/>
      <c r="AJ155" s="415"/>
      <c r="AK155" s="415"/>
      <c r="AL155" s="415"/>
    </row>
    <row r="156" spans="1:38" s="56" customFormat="1" ht="26.25" customHeight="1">
      <c r="A156" s="54">
        <f>+A155</f>
        <v>35</v>
      </c>
      <c r="C156" s="85" t="s">
        <v>51</v>
      </c>
      <c r="D156" s="140"/>
      <c r="E156" s="140"/>
      <c r="F156" s="140" t="s">
        <v>102</v>
      </c>
      <c r="G156" s="140"/>
      <c r="H156" s="140"/>
      <c r="I156" s="140"/>
      <c r="J156" s="140"/>
      <c r="K156" s="140"/>
      <c r="L156" s="140"/>
      <c r="M156" s="140"/>
      <c r="N156" s="140"/>
      <c r="O156" s="140" t="s">
        <v>103</v>
      </c>
      <c r="P156" s="140"/>
      <c r="Q156" s="140"/>
      <c r="R156" s="140"/>
      <c r="S156" s="367"/>
      <c r="U156" s="441" t="s">
        <v>78</v>
      </c>
      <c r="V156" s="464" t="s">
        <v>174</v>
      </c>
      <c r="W156" s="464"/>
      <c r="X156" s="464"/>
      <c r="Y156" s="464"/>
      <c r="Z156" s="464"/>
      <c r="AA156" s="464"/>
      <c r="AB156" s="464"/>
      <c r="AC156" s="464"/>
      <c r="AD156" s="464"/>
      <c r="AE156" s="464"/>
      <c r="AF156" s="464"/>
      <c r="AG156" s="464"/>
      <c r="AH156" s="464"/>
      <c r="AI156" s="464"/>
      <c r="AJ156" s="464"/>
      <c r="AK156" s="464"/>
      <c r="AL156" s="464"/>
    </row>
    <row r="157" spans="1:38" s="56" customFormat="1" ht="8.25" customHeight="1">
      <c r="A157" s="54">
        <v>11</v>
      </c>
      <c r="C157" s="86">
        <v>0</v>
      </c>
      <c r="D157" s="141"/>
      <c r="E157" s="141"/>
      <c r="F157" s="199"/>
      <c r="G157" s="199"/>
      <c r="H157" s="199"/>
      <c r="I157" s="199"/>
      <c r="J157" s="199"/>
      <c r="K157" s="199"/>
      <c r="L157" s="199"/>
      <c r="M157" s="199"/>
      <c r="N157" s="199"/>
      <c r="O157" s="310" t="s">
        <v>84</v>
      </c>
      <c r="P157" s="310"/>
      <c r="Q157" s="310"/>
      <c r="R157" s="310"/>
      <c r="S157" s="396"/>
      <c r="T157" s="406"/>
      <c r="U157" s="415"/>
      <c r="V157" s="464"/>
      <c r="W157" s="464"/>
      <c r="X157" s="464"/>
      <c r="Y157" s="464"/>
      <c r="Z157" s="464"/>
      <c r="AA157" s="464"/>
      <c r="AB157" s="464"/>
      <c r="AC157" s="464"/>
      <c r="AD157" s="464"/>
      <c r="AE157" s="464"/>
      <c r="AF157" s="464"/>
      <c r="AG157" s="464"/>
      <c r="AH157" s="464"/>
      <c r="AI157" s="464"/>
      <c r="AJ157" s="464"/>
      <c r="AK157" s="464"/>
      <c r="AL157" s="464"/>
    </row>
    <row r="158" spans="1:38" s="56" customFormat="1" ht="18" customHeight="1">
      <c r="A158" s="54">
        <v>24</v>
      </c>
      <c r="C158" s="87"/>
      <c r="D158" s="142"/>
      <c r="E158" s="142"/>
      <c r="F158" s="200"/>
      <c r="G158" s="200"/>
      <c r="H158" s="200"/>
      <c r="I158" s="200"/>
      <c r="J158" s="200"/>
      <c r="K158" s="200"/>
      <c r="L158" s="200"/>
      <c r="M158" s="200"/>
      <c r="N158" s="200"/>
      <c r="O158" s="246"/>
      <c r="P158" s="246"/>
      <c r="Q158" s="246"/>
      <c r="R158" s="246"/>
      <c r="S158" s="369"/>
      <c r="T158" s="406"/>
      <c r="U158" s="415"/>
      <c r="V158" s="464"/>
      <c r="W158" s="464"/>
      <c r="X158" s="464"/>
      <c r="Y158" s="464"/>
      <c r="Z158" s="464"/>
      <c r="AA158" s="464"/>
      <c r="AB158" s="464"/>
      <c r="AC158" s="464"/>
      <c r="AD158" s="464"/>
      <c r="AE158" s="464"/>
      <c r="AF158" s="464"/>
      <c r="AG158" s="464"/>
      <c r="AH158" s="464"/>
      <c r="AI158" s="464"/>
      <c r="AJ158" s="464"/>
      <c r="AK158" s="464"/>
      <c r="AL158" s="464"/>
    </row>
    <row r="159" spans="1:38" s="56" customFormat="1" ht="26.25" customHeight="1">
      <c r="A159" s="54">
        <f>+A156</f>
        <v>35</v>
      </c>
      <c r="C159" s="87">
        <v>0</v>
      </c>
      <c r="D159" s="142"/>
      <c r="E159" s="142"/>
      <c r="F159" s="200"/>
      <c r="G159" s="200"/>
      <c r="H159" s="200"/>
      <c r="I159" s="200"/>
      <c r="J159" s="200"/>
      <c r="K159" s="200"/>
      <c r="L159" s="200"/>
      <c r="M159" s="200"/>
      <c r="N159" s="200"/>
      <c r="O159" s="315"/>
      <c r="P159" s="337"/>
      <c r="Q159" s="337"/>
      <c r="R159" s="337"/>
      <c r="S159" s="400"/>
      <c r="T159" s="406"/>
      <c r="U159" s="415"/>
      <c r="V159" s="464"/>
      <c r="W159" s="464"/>
      <c r="X159" s="464"/>
      <c r="Y159" s="464"/>
      <c r="Z159" s="464"/>
      <c r="AA159" s="464"/>
      <c r="AB159" s="464"/>
      <c r="AC159" s="464"/>
      <c r="AD159" s="464"/>
      <c r="AE159" s="464"/>
      <c r="AF159" s="464"/>
      <c r="AG159" s="464"/>
      <c r="AH159" s="464"/>
      <c r="AI159" s="464"/>
      <c r="AJ159" s="464"/>
      <c r="AK159" s="464"/>
      <c r="AL159" s="464"/>
    </row>
    <row r="160" spans="1:38" s="56" customFormat="1" ht="26.25" customHeight="1">
      <c r="A160" s="54">
        <f>+A159</f>
        <v>35</v>
      </c>
      <c r="C160" s="87">
        <v>0</v>
      </c>
      <c r="D160" s="142"/>
      <c r="E160" s="142"/>
      <c r="F160" s="200"/>
      <c r="G160" s="200"/>
      <c r="H160" s="200"/>
      <c r="I160" s="200"/>
      <c r="J160" s="200"/>
      <c r="K160" s="200"/>
      <c r="L160" s="200"/>
      <c r="M160" s="200"/>
      <c r="N160" s="200"/>
      <c r="O160" s="315"/>
      <c r="P160" s="337"/>
      <c r="Q160" s="337"/>
      <c r="R160" s="337"/>
      <c r="S160" s="400"/>
      <c r="T160" s="415"/>
      <c r="U160" s="415"/>
      <c r="V160" s="415"/>
      <c r="W160" s="415"/>
      <c r="X160" s="415"/>
      <c r="Y160" s="415"/>
      <c r="Z160" s="415"/>
      <c r="AA160" s="415"/>
      <c r="AB160" s="415"/>
      <c r="AC160" s="415"/>
      <c r="AD160" s="415"/>
      <c r="AE160" s="415"/>
      <c r="AF160" s="415"/>
      <c r="AG160" s="415"/>
      <c r="AH160" s="415"/>
      <c r="AI160" s="415"/>
      <c r="AJ160" s="415"/>
      <c r="AK160" s="415"/>
      <c r="AL160" s="415"/>
    </row>
    <row r="161" spans="1:38" s="56" customFormat="1" ht="26.25" customHeight="1">
      <c r="A161" s="54">
        <f>+A160</f>
        <v>35</v>
      </c>
      <c r="C161" s="87">
        <v>0</v>
      </c>
      <c r="D161" s="142"/>
      <c r="E161" s="142"/>
      <c r="F161" s="200"/>
      <c r="G161" s="200"/>
      <c r="H161" s="200"/>
      <c r="I161" s="200"/>
      <c r="J161" s="200"/>
      <c r="K161" s="200"/>
      <c r="L161" s="200"/>
      <c r="M161" s="200"/>
      <c r="N161" s="200"/>
      <c r="O161" s="315"/>
      <c r="P161" s="337"/>
      <c r="Q161" s="337"/>
      <c r="R161" s="337"/>
      <c r="S161" s="400"/>
      <c r="T161" s="415"/>
      <c r="U161" s="415"/>
      <c r="V161" s="415"/>
      <c r="W161" s="415"/>
      <c r="X161" s="415"/>
      <c r="Y161" s="415"/>
      <c r="Z161" s="415"/>
      <c r="AA161" s="415"/>
      <c r="AB161" s="415"/>
      <c r="AC161" s="415"/>
      <c r="AD161" s="415"/>
      <c r="AE161" s="415"/>
      <c r="AF161" s="415"/>
      <c r="AG161" s="415"/>
      <c r="AH161" s="415"/>
      <c r="AI161" s="415"/>
      <c r="AJ161" s="415"/>
      <c r="AK161" s="415"/>
      <c r="AL161" s="415"/>
    </row>
    <row r="162" spans="1:38" s="56" customFormat="1" ht="26.25" customHeight="1">
      <c r="A162" s="54"/>
      <c r="C162" s="87">
        <v>0</v>
      </c>
      <c r="D162" s="142"/>
      <c r="E162" s="142"/>
      <c r="F162" s="200"/>
      <c r="G162" s="200"/>
      <c r="H162" s="200"/>
      <c r="I162" s="200"/>
      <c r="J162" s="200"/>
      <c r="K162" s="200"/>
      <c r="L162" s="200"/>
      <c r="M162" s="200"/>
      <c r="N162" s="200"/>
      <c r="O162" s="315"/>
      <c r="P162" s="337"/>
      <c r="Q162" s="337"/>
      <c r="R162" s="337"/>
      <c r="S162" s="400"/>
      <c r="T162" s="415"/>
      <c r="U162" s="415"/>
      <c r="V162" s="415"/>
      <c r="W162" s="415"/>
      <c r="X162" s="415"/>
      <c r="Y162" s="415"/>
      <c r="Z162" s="415"/>
      <c r="AA162" s="415"/>
      <c r="AB162" s="415"/>
      <c r="AC162" s="415"/>
      <c r="AD162" s="415"/>
      <c r="AE162" s="415"/>
      <c r="AF162" s="415"/>
      <c r="AG162" s="415"/>
      <c r="AH162" s="415"/>
      <c r="AI162" s="415"/>
      <c r="AJ162" s="415"/>
      <c r="AK162" s="415"/>
      <c r="AL162" s="415"/>
    </row>
    <row r="163" spans="1:38" s="56" customFormat="1" ht="26.25" customHeight="1">
      <c r="A163" s="54">
        <f>+A161</f>
        <v>35</v>
      </c>
      <c r="C163" s="87">
        <v>0</v>
      </c>
      <c r="D163" s="142"/>
      <c r="E163" s="142"/>
      <c r="F163" s="200"/>
      <c r="G163" s="200"/>
      <c r="H163" s="200"/>
      <c r="I163" s="200"/>
      <c r="J163" s="200"/>
      <c r="K163" s="200"/>
      <c r="L163" s="200"/>
      <c r="M163" s="200"/>
      <c r="N163" s="200"/>
      <c r="O163" s="315"/>
      <c r="P163" s="337"/>
      <c r="Q163" s="337"/>
      <c r="R163" s="337"/>
      <c r="S163" s="400"/>
      <c r="T163" s="415"/>
      <c r="U163" s="415"/>
      <c r="V163" s="415"/>
      <c r="W163" s="415"/>
      <c r="X163" s="415"/>
      <c r="Y163" s="415"/>
      <c r="Z163" s="415"/>
      <c r="AA163" s="415"/>
      <c r="AB163" s="415"/>
      <c r="AC163" s="415"/>
      <c r="AD163" s="415"/>
      <c r="AE163" s="415"/>
      <c r="AF163" s="415"/>
      <c r="AG163" s="415"/>
      <c r="AH163" s="415"/>
      <c r="AI163" s="415"/>
      <c r="AJ163" s="415"/>
      <c r="AK163" s="415"/>
      <c r="AL163" s="415"/>
    </row>
    <row r="164" spans="1:38" s="56" customFormat="1" ht="26.25" customHeight="1">
      <c r="A164" s="54">
        <f>+A163</f>
        <v>35</v>
      </c>
      <c r="C164" s="87">
        <v>0</v>
      </c>
      <c r="D164" s="142"/>
      <c r="E164" s="142"/>
      <c r="F164" s="200"/>
      <c r="G164" s="200"/>
      <c r="H164" s="200"/>
      <c r="I164" s="200"/>
      <c r="J164" s="200"/>
      <c r="K164" s="200"/>
      <c r="L164" s="200"/>
      <c r="M164" s="200"/>
      <c r="N164" s="200"/>
      <c r="O164" s="315"/>
      <c r="P164" s="337"/>
      <c r="Q164" s="337"/>
      <c r="R164" s="337"/>
      <c r="S164" s="400"/>
      <c r="T164" s="415"/>
      <c r="U164" s="415"/>
      <c r="V164" s="415"/>
      <c r="W164" s="415"/>
      <c r="X164" s="415"/>
      <c r="Y164" s="415"/>
      <c r="Z164" s="415"/>
      <c r="AA164" s="415"/>
      <c r="AB164" s="415"/>
      <c r="AC164" s="415"/>
      <c r="AD164" s="415"/>
      <c r="AE164" s="415"/>
      <c r="AF164" s="415"/>
      <c r="AG164" s="415"/>
      <c r="AH164" s="415"/>
      <c r="AI164" s="415"/>
      <c r="AJ164" s="415"/>
      <c r="AK164" s="415"/>
      <c r="AL164" s="415"/>
    </row>
    <row r="165" spans="1:38" s="56" customFormat="1" ht="26.25" customHeight="1">
      <c r="A165" s="54">
        <f>+A164</f>
        <v>35</v>
      </c>
      <c r="C165" s="87">
        <v>0</v>
      </c>
      <c r="D165" s="142"/>
      <c r="E165" s="142"/>
      <c r="F165" s="202"/>
      <c r="G165" s="202"/>
      <c r="H165" s="202"/>
      <c r="I165" s="202"/>
      <c r="J165" s="202"/>
      <c r="K165" s="202"/>
      <c r="L165" s="202"/>
      <c r="M165" s="202"/>
      <c r="N165" s="202"/>
      <c r="O165" s="253"/>
      <c r="P165" s="267"/>
      <c r="Q165" s="267"/>
      <c r="R165" s="267"/>
      <c r="S165" s="401"/>
      <c r="T165" s="415"/>
      <c r="U165" s="415"/>
      <c r="V165" s="415"/>
      <c r="W165" s="415"/>
      <c r="X165" s="415"/>
      <c r="Y165" s="415"/>
      <c r="Z165" s="415"/>
      <c r="AA165" s="415"/>
      <c r="AB165" s="415"/>
      <c r="AC165" s="415"/>
      <c r="AD165" s="415"/>
      <c r="AE165" s="415"/>
      <c r="AF165" s="415"/>
      <c r="AG165" s="415"/>
      <c r="AH165" s="415"/>
      <c r="AI165" s="415"/>
      <c r="AJ165" s="415"/>
      <c r="AK165" s="415"/>
      <c r="AL165" s="415"/>
    </row>
    <row r="166" spans="1:38" s="56" customFormat="1" ht="26.25" customHeight="1">
      <c r="A166" s="54">
        <f>+A165</f>
        <v>35</v>
      </c>
      <c r="C166" s="111" t="s">
        <v>366</v>
      </c>
      <c r="D166" s="156"/>
      <c r="E166" s="156"/>
      <c r="F166" s="156"/>
      <c r="G166" s="156"/>
      <c r="H166" s="156"/>
      <c r="I166" s="156"/>
      <c r="J166" s="156"/>
      <c r="K166" s="156"/>
      <c r="L166" s="156"/>
      <c r="M166" s="156"/>
      <c r="N166" s="299"/>
      <c r="O166" s="313">
        <f>SUM(O160:S165)</f>
        <v>0</v>
      </c>
      <c r="P166" s="336"/>
      <c r="Q166" s="336"/>
      <c r="R166" s="336"/>
      <c r="S166" s="399"/>
      <c r="T166" s="415"/>
      <c r="U166" s="415"/>
      <c r="V166" s="415"/>
      <c r="W166" s="415"/>
      <c r="X166" s="415"/>
      <c r="Y166" s="415"/>
      <c r="Z166" s="415"/>
      <c r="AA166" s="415"/>
      <c r="AB166" s="415"/>
      <c r="AC166" s="415"/>
      <c r="AD166" s="415"/>
      <c r="AE166" s="415"/>
      <c r="AF166" s="415"/>
      <c r="AG166" s="415"/>
      <c r="AH166" s="415"/>
      <c r="AI166" s="415"/>
      <c r="AJ166" s="415"/>
      <c r="AK166" s="415"/>
      <c r="AL166" s="415"/>
    </row>
    <row r="167" spans="1:38" s="56" customFormat="1" ht="11.25" customHeight="1">
      <c r="A167" s="54">
        <v>15</v>
      </c>
      <c r="C167" s="97"/>
      <c r="D167" s="97"/>
      <c r="E167" s="97"/>
      <c r="F167" s="97"/>
      <c r="G167" s="97"/>
      <c r="H167" s="97"/>
      <c r="I167" s="97"/>
      <c r="J167" s="97"/>
      <c r="K167" s="97"/>
      <c r="L167" s="97"/>
      <c r="M167" s="97"/>
      <c r="N167" s="97"/>
      <c r="O167" s="97"/>
      <c r="P167" s="97"/>
      <c r="Q167" s="97"/>
      <c r="R167" s="97"/>
      <c r="S167" s="97"/>
      <c r="T167" s="415"/>
      <c r="U167" s="415"/>
      <c r="V167" s="415"/>
      <c r="W167" s="415"/>
      <c r="X167" s="415"/>
      <c r="Y167" s="415"/>
      <c r="Z167" s="415"/>
      <c r="AA167" s="415"/>
      <c r="AB167" s="415"/>
      <c r="AC167" s="415"/>
      <c r="AD167" s="415"/>
      <c r="AE167" s="415"/>
      <c r="AF167" s="415"/>
      <c r="AG167" s="415"/>
      <c r="AH167" s="415"/>
      <c r="AI167" s="415"/>
      <c r="AJ167" s="415"/>
      <c r="AK167" s="415"/>
      <c r="AL167" s="415"/>
    </row>
    <row r="168" spans="1:38" s="56" customFormat="1" ht="26.25" customHeight="1">
      <c r="A168" s="54">
        <v>35</v>
      </c>
      <c r="C168" s="84" t="s">
        <v>355</v>
      </c>
      <c r="D168" s="84"/>
      <c r="E168" s="84"/>
      <c r="F168" s="84"/>
      <c r="G168" s="84"/>
      <c r="H168" s="84"/>
      <c r="I168" s="84"/>
      <c r="J168" s="84"/>
      <c r="K168" s="84"/>
      <c r="L168" s="84"/>
      <c r="M168" s="84"/>
      <c r="N168" s="84"/>
      <c r="O168" s="154"/>
      <c r="P168" s="154"/>
      <c r="Q168" s="154"/>
      <c r="R168" s="154"/>
      <c r="S168" s="154"/>
      <c r="T168" s="415"/>
      <c r="U168" s="415"/>
      <c r="V168" s="415"/>
      <c r="W168" s="415"/>
      <c r="X168" s="415"/>
      <c r="Y168" s="415"/>
      <c r="Z168" s="415"/>
      <c r="AA168" s="415"/>
      <c r="AB168" s="415"/>
      <c r="AC168" s="415"/>
      <c r="AD168" s="415"/>
      <c r="AE168" s="415"/>
      <c r="AF168" s="415"/>
      <c r="AG168" s="415"/>
      <c r="AH168" s="415"/>
      <c r="AI168" s="415"/>
      <c r="AJ168" s="415"/>
      <c r="AK168" s="415"/>
      <c r="AL168" s="415"/>
    </row>
    <row r="169" spans="1:38" s="56" customFormat="1" ht="26.25" customHeight="1">
      <c r="A169" s="54">
        <f>+A168</f>
        <v>35</v>
      </c>
      <c r="C169" s="85" t="s">
        <v>51</v>
      </c>
      <c r="D169" s="140"/>
      <c r="E169" s="140"/>
      <c r="F169" s="140" t="s">
        <v>172</v>
      </c>
      <c r="G169" s="140"/>
      <c r="H169" s="140"/>
      <c r="I169" s="140"/>
      <c r="J169" s="140"/>
      <c r="K169" s="140"/>
      <c r="L169" s="140"/>
      <c r="M169" s="140"/>
      <c r="N169" s="140"/>
      <c r="O169" s="140" t="s">
        <v>103</v>
      </c>
      <c r="P169" s="140"/>
      <c r="Q169" s="140"/>
      <c r="R169" s="140"/>
      <c r="S169" s="367"/>
      <c r="U169" s="441" t="s">
        <v>78</v>
      </c>
      <c r="V169" s="464" t="s">
        <v>176</v>
      </c>
      <c r="W169" s="464"/>
      <c r="X169" s="464"/>
      <c r="Y169" s="464"/>
      <c r="Z169" s="464"/>
      <c r="AA169" s="464"/>
      <c r="AB169" s="464"/>
      <c r="AC169" s="464"/>
      <c r="AD169" s="464"/>
      <c r="AE169" s="464"/>
      <c r="AF169" s="464"/>
      <c r="AG169" s="464"/>
      <c r="AH169" s="464"/>
      <c r="AI169" s="464"/>
      <c r="AJ169" s="464"/>
      <c r="AK169" s="464"/>
      <c r="AL169" s="464"/>
    </row>
    <row r="170" spans="1:38" s="56" customFormat="1" ht="8.25" customHeight="1">
      <c r="A170" s="54">
        <v>11</v>
      </c>
      <c r="C170" s="86">
        <v>0</v>
      </c>
      <c r="D170" s="141"/>
      <c r="E170" s="141"/>
      <c r="F170" s="199"/>
      <c r="G170" s="199"/>
      <c r="H170" s="199"/>
      <c r="I170" s="199"/>
      <c r="J170" s="199"/>
      <c r="K170" s="199"/>
      <c r="L170" s="199"/>
      <c r="M170" s="199"/>
      <c r="N170" s="199"/>
      <c r="O170" s="310" t="s">
        <v>84</v>
      </c>
      <c r="P170" s="310"/>
      <c r="Q170" s="310"/>
      <c r="R170" s="310"/>
      <c r="S170" s="396"/>
      <c r="T170" s="406"/>
      <c r="U170" s="415"/>
      <c r="V170" s="464"/>
      <c r="W170" s="464"/>
      <c r="X170" s="464"/>
      <c r="Y170" s="464"/>
      <c r="Z170" s="464"/>
      <c r="AA170" s="464"/>
      <c r="AB170" s="464"/>
      <c r="AC170" s="464"/>
      <c r="AD170" s="464"/>
      <c r="AE170" s="464"/>
      <c r="AF170" s="464"/>
      <c r="AG170" s="464"/>
      <c r="AH170" s="464"/>
      <c r="AI170" s="464"/>
      <c r="AJ170" s="464"/>
      <c r="AK170" s="464"/>
      <c r="AL170" s="464"/>
    </row>
    <row r="171" spans="1:38" s="56" customFormat="1" ht="18" customHeight="1">
      <c r="A171" s="54">
        <v>24</v>
      </c>
      <c r="C171" s="87"/>
      <c r="D171" s="142"/>
      <c r="E171" s="142"/>
      <c r="F171" s="200"/>
      <c r="G171" s="200"/>
      <c r="H171" s="200"/>
      <c r="I171" s="200"/>
      <c r="J171" s="200"/>
      <c r="K171" s="200"/>
      <c r="L171" s="200"/>
      <c r="M171" s="200"/>
      <c r="N171" s="200"/>
      <c r="O171" s="246"/>
      <c r="P171" s="246"/>
      <c r="Q171" s="246"/>
      <c r="R171" s="246"/>
      <c r="S171" s="369"/>
      <c r="T171" s="406"/>
      <c r="U171" s="415"/>
      <c r="V171" s="464"/>
      <c r="W171" s="464"/>
      <c r="X171" s="464"/>
      <c r="Y171" s="464"/>
      <c r="Z171" s="464"/>
      <c r="AA171" s="464"/>
      <c r="AB171" s="464"/>
      <c r="AC171" s="464"/>
      <c r="AD171" s="464"/>
      <c r="AE171" s="464"/>
      <c r="AF171" s="464"/>
      <c r="AG171" s="464"/>
      <c r="AH171" s="464"/>
      <c r="AI171" s="464"/>
      <c r="AJ171" s="464"/>
      <c r="AK171" s="464"/>
      <c r="AL171" s="464"/>
    </row>
    <row r="172" spans="1:38" s="56" customFormat="1" ht="26.25" customHeight="1">
      <c r="A172" s="54">
        <f>+A169</f>
        <v>35</v>
      </c>
      <c r="C172" s="87">
        <v>0</v>
      </c>
      <c r="D172" s="142"/>
      <c r="E172" s="142"/>
      <c r="F172" s="200"/>
      <c r="G172" s="200"/>
      <c r="H172" s="200"/>
      <c r="I172" s="200"/>
      <c r="J172" s="200"/>
      <c r="K172" s="200"/>
      <c r="L172" s="200"/>
      <c r="M172" s="200"/>
      <c r="N172" s="200"/>
      <c r="O172" s="315"/>
      <c r="P172" s="337"/>
      <c r="Q172" s="337"/>
      <c r="R172" s="337"/>
      <c r="S172" s="400"/>
      <c r="T172" s="406"/>
      <c r="U172" s="415"/>
      <c r="V172" s="464"/>
      <c r="W172" s="464"/>
      <c r="X172" s="464"/>
      <c r="Y172" s="464"/>
      <c r="Z172" s="464"/>
      <c r="AA172" s="464"/>
      <c r="AB172" s="464"/>
      <c r="AC172" s="464"/>
      <c r="AD172" s="464"/>
      <c r="AE172" s="464"/>
      <c r="AF172" s="464"/>
      <c r="AG172" s="464"/>
      <c r="AH172" s="464"/>
      <c r="AI172" s="464"/>
      <c r="AJ172" s="464"/>
      <c r="AK172" s="464"/>
      <c r="AL172" s="464"/>
    </row>
    <row r="173" spans="1:38" s="56" customFormat="1" ht="26.25" customHeight="1">
      <c r="A173" s="54">
        <f>+A172</f>
        <v>35</v>
      </c>
      <c r="C173" s="87">
        <v>0</v>
      </c>
      <c r="D173" s="142"/>
      <c r="E173" s="142"/>
      <c r="F173" s="200"/>
      <c r="G173" s="200"/>
      <c r="H173" s="200"/>
      <c r="I173" s="200"/>
      <c r="J173" s="200"/>
      <c r="K173" s="200"/>
      <c r="L173" s="200"/>
      <c r="M173" s="200"/>
      <c r="N173" s="200"/>
      <c r="O173" s="315"/>
      <c r="P173" s="337"/>
      <c r="Q173" s="337"/>
      <c r="R173" s="337"/>
      <c r="S173" s="400"/>
      <c r="T173" s="415"/>
      <c r="U173" s="415"/>
      <c r="V173" s="415"/>
      <c r="W173" s="415"/>
      <c r="X173" s="415"/>
      <c r="Y173" s="415"/>
      <c r="Z173" s="415"/>
      <c r="AA173" s="415"/>
      <c r="AB173" s="415"/>
      <c r="AC173" s="415"/>
      <c r="AD173" s="415"/>
      <c r="AE173" s="415"/>
      <c r="AF173" s="415"/>
      <c r="AG173" s="415"/>
      <c r="AH173" s="415"/>
      <c r="AI173" s="415"/>
      <c r="AJ173" s="415"/>
      <c r="AK173" s="415"/>
      <c r="AL173" s="415"/>
    </row>
    <row r="174" spans="1:38" s="56" customFormat="1" ht="26.25" customHeight="1">
      <c r="A174" s="54">
        <f>+A173</f>
        <v>35</v>
      </c>
      <c r="C174" s="87">
        <v>0</v>
      </c>
      <c r="D174" s="142"/>
      <c r="E174" s="142"/>
      <c r="F174" s="200"/>
      <c r="G174" s="200"/>
      <c r="H174" s="200"/>
      <c r="I174" s="200"/>
      <c r="J174" s="200"/>
      <c r="K174" s="200"/>
      <c r="L174" s="200"/>
      <c r="M174" s="200"/>
      <c r="N174" s="200"/>
      <c r="O174" s="315"/>
      <c r="P174" s="337"/>
      <c r="Q174" s="337"/>
      <c r="R174" s="337"/>
      <c r="S174" s="400"/>
      <c r="T174" s="415"/>
      <c r="U174" s="415"/>
      <c r="V174" s="415"/>
      <c r="W174" s="415"/>
      <c r="X174" s="415"/>
      <c r="Y174" s="415"/>
      <c r="Z174" s="415"/>
      <c r="AA174" s="415"/>
      <c r="AB174" s="415"/>
      <c r="AC174" s="415"/>
      <c r="AD174" s="415"/>
      <c r="AE174" s="415"/>
      <c r="AF174" s="415"/>
      <c r="AG174" s="415"/>
      <c r="AH174" s="415"/>
      <c r="AI174" s="415"/>
      <c r="AJ174" s="415"/>
      <c r="AK174" s="415"/>
      <c r="AL174" s="415"/>
    </row>
    <row r="175" spans="1:38" s="56" customFormat="1" ht="26.25" customHeight="1">
      <c r="A175" s="54">
        <f>+A174</f>
        <v>35</v>
      </c>
      <c r="C175" s="87">
        <v>0</v>
      </c>
      <c r="D175" s="142"/>
      <c r="E175" s="142"/>
      <c r="F175" s="200"/>
      <c r="G175" s="200"/>
      <c r="H175" s="200"/>
      <c r="I175" s="200"/>
      <c r="J175" s="200"/>
      <c r="K175" s="200"/>
      <c r="L175" s="200"/>
      <c r="M175" s="200"/>
      <c r="N175" s="200"/>
      <c r="O175" s="315"/>
      <c r="P175" s="337"/>
      <c r="Q175" s="337"/>
      <c r="R175" s="337"/>
      <c r="S175" s="400"/>
      <c r="T175" s="415"/>
      <c r="U175" s="415"/>
      <c r="V175" s="415"/>
      <c r="W175" s="415"/>
      <c r="X175" s="415"/>
      <c r="Y175" s="415"/>
      <c r="Z175" s="415"/>
      <c r="AA175" s="415"/>
      <c r="AB175" s="415"/>
      <c r="AC175" s="415"/>
      <c r="AD175" s="415"/>
      <c r="AE175" s="415"/>
      <c r="AF175" s="415"/>
      <c r="AG175" s="415"/>
      <c r="AH175" s="415"/>
      <c r="AI175" s="415"/>
      <c r="AJ175" s="415"/>
      <c r="AK175" s="415"/>
      <c r="AL175" s="415"/>
    </row>
    <row r="176" spans="1:38" s="56" customFormat="1" ht="26.25" customHeight="1">
      <c r="A176" s="54">
        <f>+A175</f>
        <v>35</v>
      </c>
      <c r="C176" s="87">
        <v>0</v>
      </c>
      <c r="D176" s="142"/>
      <c r="E176" s="142"/>
      <c r="F176" s="200"/>
      <c r="G176" s="200"/>
      <c r="H176" s="200"/>
      <c r="I176" s="200"/>
      <c r="J176" s="200"/>
      <c r="K176" s="200"/>
      <c r="L176" s="200"/>
      <c r="M176" s="200"/>
      <c r="N176" s="200"/>
      <c r="O176" s="315"/>
      <c r="P176" s="337"/>
      <c r="Q176" s="337"/>
      <c r="R176" s="337"/>
      <c r="S176" s="400"/>
      <c r="T176" s="415"/>
      <c r="U176" s="415"/>
      <c r="V176" s="415"/>
      <c r="W176" s="415"/>
      <c r="X176" s="415"/>
      <c r="Y176" s="415"/>
      <c r="Z176" s="415"/>
      <c r="AA176" s="415"/>
      <c r="AB176" s="415"/>
      <c r="AC176" s="415"/>
      <c r="AD176" s="415"/>
      <c r="AE176" s="415"/>
      <c r="AF176" s="415"/>
      <c r="AG176" s="415"/>
      <c r="AH176" s="415"/>
      <c r="AI176" s="415"/>
      <c r="AJ176" s="415"/>
      <c r="AK176" s="415"/>
      <c r="AL176" s="415"/>
    </row>
    <row r="177" spans="1:38" s="56" customFormat="1" ht="26.25" customHeight="1">
      <c r="A177" s="54">
        <f>+A176</f>
        <v>35</v>
      </c>
      <c r="C177" s="111" t="s">
        <v>237</v>
      </c>
      <c r="D177" s="156"/>
      <c r="E177" s="156"/>
      <c r="F177" s="156"/>
      <c r="G177" s="156"/>
      <c r="H177" s="156"/>
      <c r="I177" s="156"/>
      <c r="J177" s="156"/>
      <c r="K177" s="156"/>
      <c r="L177" s="156"/>
      <c r="M177" s="156"/>
      <c r="N177" s="299"/>
      <c r="O177" s="313">
        <f>SUM(O171:S176)</f>
        <v>0</v>
      </c>
      <c r="P177" s="336"/>
      <c r="Q177" s="336"/>
      <c r="R177" s="336"/>
      <c r="S177" s="399"/>
      <c r="T177" s="415"/>
      <c r="U177" s="415"/>
      <c r="V177" s="415"/>
      <c r="W177" s="415"/>
      <c r="X177" s="415"/>
      <c r="Y177" s="415"/>
      <c r="Z177" s="415"/>
      <c r="AA177" s="415"/>
      <c r="AB177" s="415"/>
      <c r="AC177" s="415"/>
      <c r="AD177" s="415"/>
      <c r="AE177" s="415"/>
      <c r="AF177" s="415"/>
      <c r="AG177" s="415"/>
      <c r="AH177" s="415"/>
      <c r="AI177" s="415"/>
      <c r="AJ177" s="415"/>
      <c r="AK177" s="415"/>
      <c r="AL177" s="415"/>
    </row>
    <row r="178" spans="1:38" s="56" customFormat="1" ht="11.25" customHeight="1">
      <c r="A178" s="54">
        <v>15</v>
      </c>
      <c r="C178" s="120"/>
      <c r="D178" s="120"/>
      <c r="E178" s="120"/>
      <c r="F178" s="120"/>
      <c r="G178" s="120"/>
      <c r="H178" s="120"/>
      <c r="I178" s="120"/>
      <c r="J178" s="120"/>
      <c r="K178" s="120"/>
      <c r="L178" s="120"/>
      <c r="M178" s="120"/>
      <c r="N178" s="120"/>
      <c r="O178" s="316"/>
      <c r="P178" s="316"/>
      <c r="Q178" s="316"/>
      <c r="R178" s="316"/>
      <c r="S178" s="316"/>
      <c r="T178" s="415"/>
      <c r="U178" s="415"/>
      <c r="V178" s="415"/>
      <c r="W178" s="415"/>
      <c r="X178" s="415"/>
      <c r="Y178" s="415"/>
      <c r="Z178" s="415"/>
      <c r="AA178" s="415"/>
      <c r="AB178" s="415"/>
      <c r="AC178" s="415"/>
      <c r="AD178" s="415"/>
      <c r="AE178" s="415"/>
      <c r="AF178" s="415"/>
      <c r="AG178" s="415"/>
      <c r="AH178" s="415"/>
      <c r="AI178" s="415"/>
      <c r="AJ178" s="415"/>
      <c r="AK178" s="415"/>
      <c r="AL178" s="415"/>
    </row>
    <row r="179" spans="1:38" s="56" customFormat="1" ht="24.95" customHeight="1">
      <c r="A179" s="54">
        <v>35</v>
      </c>
      <c r="C179" s="84" t="s">
        <v>331</v>
      </c>
      <c r="D179" s="84"/>
      <c r="E179" s="84"/>
      <c r="F179" s="84"/>
      <c r="G179" s="84"/>
      <c r="H179" s="84"/>
      <c r="I179" s="84"/>
      <c r="J179" s="84"/>
      <c r="K179" s="84"/>
      <c r="L179" s="84"/>
      <c r="M179" s="84"/>
      <c r="N179" s="84"/>
      <c r="O179" s="154"/>
      <c r="P179" s="154"/>
      <c r="Q179" s="154"/>
      <c r="R179" s="154"/>
      <c r="S179" s="154"/>
      <c r="T179" s="415"/>
      <c r="U179" s="415"/>
      <c r="V179" s="415"/>
      <c r="W179" s="415"/>
      <c r="X179" s="415"/>
      <c r="Y179" s="415"/>
      <c r="Z179" s="415"/>
      <c r="AA179" s="415"/>
      <c r="AB179" s="415"/>
      <c r="AC179" s="415"/>
      <c r="AD179" s="415"/>
      <c r="AE179" s="415"/>
      <c r="AF179" s="415"/>
      <c r="AG179" s="415"/>
      <c r="AH179" s="415"/>
      <c r="AI179" s="415"/>
      <c r="AJ179" s="415"/>
      <c r="AK179" s="415"/>
      <c r="AL179" s="415"/>
    </row>
    <row r="180" spans="1:38" s="56" customFormat="1" ht="26.25" customHeight="1">
      <c r="A180" s="54">
        <f>+A179</f>
        <v>35</v>
      </c>
      <c r="C180" s="85" t="s">
        <v>51</v>
      </c>
      <c r="D180" s="140"/>
      <c r="E180" s="140"/>
      <c r="F180" s="140" t="s">
        <v>172</v>
      </c>
      <c r="G180" s="140"/>
      <c r="H180" s="140"/>
      <c r="I180" s="140"/>
      <c r="J180" s="140"/>
      <c r="K180" s="140"/>
      <c r="L180" s="140"/>
      <c r="M180" s="140"/>
      <c r="N180" s="140"/>
      <c r="O180" s="140" t="s">
        <v>103</v>
      </c>
      <c r="P180" s="140"/>
      <c r="Q180" s="140"/>
      <c r="R180" s="140"/>
      <c r="S180" s="367"/>
      <c r="U180" s="441" t="s">
        <v>78</v>
      </c>
      <c r="V180" s="464" t="s">
        <v>177</v>
      </c>
      <c r="W180" s="464"/>
      <c r="X180" s="464"/>
      <c r="Y180" s="464"/>
      <c r="Z180" s="464"/>
      <c r="AA180" s="464"/>
      <c r="AB180" s="464"/>
      <c r="AC180" s="464"/>
      <c r="AD180" s="464"/>
      <c r="AE180" s="464"/>
      <c r="AF180" s="464"/>
      <c r="AG180" s="464"/>
      <c r="AH180" s="464"/>
      <c r="AI180" s="464"/>
      <c r="AJ180" s="464"/>
      <c r="AK180" s="464"/>
      <c r="AL180" s="464"/>
    </row>
    <row r="181" spans="1:38" s="56" customFormat="1" ht="8.25" customHeight="1">
      <c r="A181" s="54">
        <v>11</v>
      </c>
      <c r="C181" s="86">
        <v>0</v>
      </c>
      <c r="D181" s="141"/>
      <c r="E181" s="141"/>
      <c r="F181" s="199"/>
      <c r="G181" s="199"/>
      <c r="H181" s="199"/>
      <c r="I181" s="199"/>
      <c r="J181" s="199"/>
      <c r="K181" s="199"/>
      <c r="L181" s="199"/>
      <c r="M181" s="199"/>
      <c r="N181" s="199"/>
      <c r="O181" s="310" t="s">
        <v>84</v>
      </c>
      <c r="P181" s="310"/>
      <c r="Q181" s="310"/>
      <c r="R181" s="310"/>
      <c r="S181" s="396"/>
      <c r="T181" s="406"/>
      <c r="U181" s="415"/>
      <c r="V181" s="464"/>
      <c r="W181" s="464"/>
      <c r="X181" s="464"/>
      <c r="Y181" s="464"/>
      <c r="Z181" s="464"/>
      <c r="AA181" s="464"/>
      <c r="AB181" s="464"/>
      <c r="AC181" s="464"/>
      <c r="AD181" s="464"/>
      <c r="AE181" s="464"/>
      <c r="AF181" s="464"/>
      <c r="AG181" s="464"/>
      <c r="AH181" s="464"/>
      <c r="AI181" s="464"/>
      <c r="AJ181" s="464"/>
      <c r="AK181" s="464"/>
      <c r="AL181" s="464"/>
    </row>
    <row r="182" spans="1:38" s="56" customFormat="1" ht="18" customHeight="1">
      <c r="A182" s="54">
        <v>24</v>
      </c>
      <c r="C182" s="87"/>
      <c r="D182" s="142"/>
      <c r="E182" s="142"/>
      <c r="F182" s="200"/>
      <c r="G182" s="200"/>
      <c r="H182" s="200"/>
      <c r="I182" s="200"/>
      <c r="J182" s="200"/>
      <c r="K182" s="200"/>
      <c r="L182" s="200"/>
      <c r="M182" s="200"/>
      <c r="N182" s="200"/>
      <c r="O182" s="246"/>
      <c r="P182" s="246"/>
      <c r="Q182" s="246"/>
      <c r="R182" s="246"/>
      <c r="S182" s="369"/>
      <c r="T182" s="406"/>
      <c r="U182" s="415"/>
      <c r="V182" s="464"/>
      <c r="W182" s="464"/>
      <c r="X182" s="464"/>
      <c r="Y182" s="464"/>
      <c r="Z182" s="464"/>
      <c r="AA182" s="464"/>
      <c r="AB182" s="464"/>
      <c r="AC182" s="464"/>
      <c r="AD182" s="464"/>
      <c r="AE182" s="464"/>
      <c r="AF182" s="464"/>
      <c r="AG182" s="464"/>
      <c r="AH182" s="464"/>
      <c r="AI182" s="464"/>
      <c r="AJ182" s="464"/>
      <c r="AK182" s="464"/>
      <c r="AL182" s="464"/>
    </row>
    <row r="183" spans="1:38" s="56" customFormat="1" ht="26.25" customHeight="1">
      <c r="A183" s="54">
        <f>+A180</f>
        <v>35</v>
      </c>
      <c r="C183" s="87">
        <v>0</v>
      </c>
      <c r="D183" s="142"/>
      <c r="E183" s="142"/>
      <c r="F183" s="200"/>
      <c r="G183" s="200"/>
      <c r="H183" s="200"/>
      <c r="I183" s="200"/>
      <c r="J183" s="200"/>
      <c r="K183" s="200"/>
      <c r="L183" s="200"/>
      <c r="M183" s="200"/>
      <c r="N183" s="200"/>
      <c r="O183" s="315"/>
      <c r="P183" s="337"/>
      <c r="Q183" s="337"/>
      <c r="R183" s="337"/>
      <c r="S183" s="400"/>
      <c r="T183" s="419"/>
      <c r="U183" s="442" t="s">
        <v>189</v>
      </c>
      <c r="V183" s="442"/>
      <c r="W183" s="464" t="s">
        <v>178</v>
      </c>
      <c r="X183" s="464"/>
      <c r="Y183" s="464"/>
      <c r="Z183" s="464"/>
      <c r="AA183" s="464"/>
      <c r="AB183" s="464"/>
      <c r="AC183" s="464"/>
      <c r="AD183" s="464"/>
      <c r="AE183" s="464"/>
      <c r="AF183" s="464"/>
      <c r="AG183" s="464"/>
      <c r="AH183" s="464"/>
      <c r="AI183" s="464"/>
      <c r="AJ183" s="464"/>
      <c r="AK183" s="464"/>
      <c r="AL183" s="464"/>
    </row>
    <row r="184" spans="1:38" s="56" customFormat="1" ht="26.25" customHeight="1">
      <c r="A184" s="54">
        <f>+A183</f>
        <v>35</v>
      </c>
      <c r="C184" s="87">
        <v>0</v>
      </c>
      <c r="D184" s="142"/>
      <c r="E184" s="142"/>
      <c r="F184" s="200"/>
      <c r="G184" s="200"/>
      <c r="H184" s="200"/>
      <c r="I184" s="200"/>
      <c r="J184" s="200"/>
      <c r="K184" s="200"/>
      <c r="L184" s="200"/>
      <c r="M184" s="200"/>
      <c r="N184" s="200"/>
      <c r="O184" s="315"/>
      <c r="P184" s="337"/>
      <c r="Q184" s="337"/>
      <c r="R184" s="337"/>
      <c r="S184" s="400"/>
      <c r="T184" s="415"/>
      <c r="U184" s="415"/>
      <c r="V184" s="415"/>
      <c r="W184" s="415"/>
      <c r="X184" s="415"/>
      <c r="Y184" s="415"/>
      <c r="Z184" s="415"/>
      <c r="AA184" s="415"/>
      <c r="AB184" s="415"/>
      <c r="AC184" s="415"/>
      <c r="AD184" s="415"/>
      <c r="AE184" s="415"/>
      <c r="AF184" s="415"/>
      <c r="AG184" s="415"/>
      <c r="AH184" s="415"/>
      <c r="AI184" s="415"/>
      <c r="AJ184" s="415"/>
      <c r="AK184" s="415"/>
      <c r="AL184" s="415"/>
    </row>
    <row r="185" spans="1:38" s="56" customFormat="1" ht="26.25" customHeight="1">
      <c r="A185" s="54" t="e">
        <f>+#REF!</f>
        <v>#REF!</v>
      </c>
      <c r="C185" s="87">
        <v>0</v>
      </c>
      <c r="D185" s="142"/>
      <c r="E185" s="142"/>
      <c r="F185" s="200"/>
      <c r="G185" s="200"/>
      <c r="H185" s="200"/>
      <c r="I185" s="200"/>
      <c r="J185" s="200"/>
      <c r="K185" s="200"/>
      <c r="L185" s="200"/>
      <c r="M185" s="200"/>
      <c r="N185" s="200"/>
      <c r="O185" s="315"/>
      <c r="P185" s="337"/>
      <c r="Q185" s="337"/>
      <c r="R185" s="337"/>
      <c r="S185" s="400"/>
      <c r="T185" s="415"/>
      <c r="U185" s="415"/>
      <c r="V185" s="415"/>
      <c r="W185" s="415"/>
      <c r="X185" s="415"/>
      <c r="Y185" s="415"/>
      <c r="Z185" s="415"/>
      <c r="AA185" s="415"/>
      <c r="AB185" s="415"/>
      <c r="AC185" s="415"/>
      <c r="AD185" s="415"/>
      <c r="AE185" s="415"/>
      <c r="AF185" s="415"/>
      <c r="AG185" s="415"/>
      <c r="AH185" s="415"/>
      <c r="AI185" s="415"/>
      <c r="AJ185" s="415"/>
      <c r="AK185" s="415"/>
      <c r="AL185" s="415"/>
    </row>
    <row r="186" spans="1:38" s="56" customFormat="1" ht="26.25" customHeight="1">
      <c r="A186" s="54" t="e">
        <f>+A185</f>
        <v>#REF!</v>
      </c>
      <c r="C186" s="87">
        <v>0</v>
      </c>
      <c r="D186" s="142"/>
      <c r="E186" s="142"/>
      <c r="F186" s="200"/>
      <c r="G186" s="200"/>
      <c r="H186" s="200"/>
      <c r="I186" s="200"/>
      <c r="J186" s="200"/>
      <c r="K186" s="200"/>
      <c r="L186" s="200"/>
      <c r="M186" s="200"/>
      <c r="N186" s="200"/>
      <c r="O186" s="315"/>
      <c r="P186" s="337"/>
      <c r="Q186" s="337"/>
      <c r="R186" s="337"/>
      <c r="S186" s="400"/>
      <c r="T186" s="415"/>
      <c r="U186" s="415"/>
      <c r="V186" s="415"/>
      <c r="W186" s="415"/>
      <c r="X186" s="415"/>
      <c r="Y186" s="415"/>
      <c r="Z186" s="415"/>
      <c r="AA186" s="415"/>
      <c r="AB186" s="415"/>
      <c r="AC186" s="415"/>
      <c r="AD186" s="415"/>
      <c r="AE186" s="415"/>
      <c r="AF186" s="415"/>
      <c r="AG186" s="415"/>
      <c r="AH186" s="415"/>
      <c r="AI186" s="415"/>
      <c r="AJ186" s="415"/>
      <c r="AK186" s="415"/>
      <c r="AL186" s="415"/>
    </row>
    <row r="187" spans="1:38" s="56" customFormat="1" ht="26.25" customHeight="1">
      <c r="A187" s="54" t="e">
        <f>+A186</f>
        <v>#REF!</v>
      </c>
      <c r="C187" s="111" t="s">
        <v>79</v>
      </c>
      <c r="D187" s="156"/>
      <c r="E187" s="156"/>
      <c r="F187" s="156"/>
      <c r="G187" s="156"/>
      <c r="H187" s="156"/>
      <c r="I187" s="156"/>
      <c r="J187" s="156"/>
      <c r="K187" s="156"/>
      <c r="L187" s="156"/>
      <c r="M187" s="156"/>
      <c r="N187" s="299"/>
      <c r="O187" s="313">
        <f>SUM(O182:S186)</f>
        <v>0</v>
      </c>
      <c r="P187" s="336"/>
      <c r="Q187" s="336"/>
      <c r="R187" s="336"/>
      <c r="S187" s="399"/>
      <c r="T187" s="415"/>
      <c r="U187" s="415"/>
      <c r="V187" s="415"/>
      <c r="W187" s="415"/>
      <c r="X187" s="415"/>
      <c r="Y187" s="415"/>
      <c r="Z187" s="415"/>
      <c r="AA187" s="415"/>
      <c r="AB187" s="415"/>
      <c r="AC187" s="415"/>
      <c r="AD187" s="415"/>
      <c r="AE187" s="415"/>
      <c r="AF187" s="415"/>
      <c r="AG187" s="415"/>
      <c r="AH187" s="415"/>
      <c r="AI187" s="415"/>
      <c r="AJ187" s="415"/>
      <c r="AK187" s="415"/>
      <c r="AL187" s="415"/>
    </row>
    <row r="188" spans="1:38" s="56" customFormat="1" ht="11.25" customHeight="1">
      <c r="A188" s="54">
        <v>15</v>
      </c>
      <c r="C188" s="120"/>
      <c r="D188" s="120"/>
      <c r="E188" s="120"/>
      <c r="F188" s="120"/>
      <c r="G188" s="120"/>
      <c r="H188" s="120"/>
      <c r="I188" s="120"/>
      <c r="J188" s="120"/>
      <c r="K188" s="120"/>
      <c r="L188" s="120"/>
      <c r="M188" s="120"/>
      <c r="N188" s="120"/>
      <c r="O188" s="316"/>
      <c r="P188" s="316"/>
      <c r="Q188" s="316"/>
      <c r="R188" s="316"/>
      <c r="S188" s="316"/>
      <c r="T188" s="415"/>
      <c r="U188" s="415"/>
      <c r="V188" s="415"/>
      <c r="W188" s="415"/>
      <c r="X188" s="415"/>
      <c r="Y188" s="415"/>
      <c r="Z188" s="415"/>
      <c r="AA188" s="415"/>
      <c r="AB188" s="415"/>
      <c r="AC188" s="415"/>
      <c r="AD188" s="415"/>
      <c r="AE188" s="415"/>
      <c r="AF188" s="415"/>
      <c r="AG188" s="415"/>
      <c r="AH188" s="415"/>
      <c r="AI188" s="415"/>
      <c r="AJ188" s="415"/>
      <c r="AK188" s="415"/>
      <c r="AL188" s="415"/>
    </row>
    <row r="189" spans="1:38" s="56" customFormat="1" ht="26.25" customHeight="1">
      <c r="A189" s="54">
        <v>35</v>
      </c>
      <c r="C189" s="80" t="s">
        <v>356</v>
      </c>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row>
    <row r="190" spans="1:38" s="56" customFormat="1" ht="26.25" customHeight="1">
      <c r="A190" s="54">
        <f>+A189</f>
        <v>35</v>
      </c>
      <c r="C190" s="85" t="s">
        <v>51</v>
      </c>
      <c r="D190" s="140"/>
      <c r="E190" s="140"/>
      <c r="F190" s="140" t="s">
        <v>102</v>
      </c>
      <c r="G190" s="140"/>
      <c r="H190" s="140"/>
      <c r="I190" s="140"/>
      <c r="J190" s="140"/>
      <c r="K190" s="140"/>
      <c r="L190" s="140"/>
      <c r="M190" s="140"/>
      <c r="N190" s="140"/>
      <c r="O190" s="140" t="s">
        <v>103</v>
      </c>
      <c r="P190" s="140"/>
      <c r="Q190" s="140"/>
      <c r="R190" s="140"/>
      <c r="S190" s="367"/>
      <c r="T190" s="420" t="s">
        <v>231</v>
      </c>
      <c r="U190" s="443"/>
      <c r="V190" s="464" t="s">
        <v>226</v>
      </c>
      <c r="W190" s="464"/>
      <c r="X190" s="464"/>
      <c r="Y190" s="464"/>
      <c r="Z190" s="464"/>
      <c r="AA190" s="464"/>
      <c r="AB190" s="464"/>
      <c r="AC190" s="464"/>
      <c r="AD190" s="464"/>
      <c r="AE190" s="464"/>
      <c r="AF190" s="464"/>
      <c r="AG190" s="464"/>
      <c r="AH190" s="464"/>
      <c r="AI190" s="464"/>
      <c r="AJ190" s="464"/>
      <c r="AK190" s="464"/>
      <c r="AL190" s="464"/>
    </row>
    <row r="191" spans="1:38" s="56" customFormat="1" ht="8.25" customHeight="1">
      <c r="A191" s="54">
        <v>11</v>
      </c>
      <c r="C191" s="86">
        <v>0</v>
      </c>
      <c r="D191" s="141"/>
      <c r="E191" s="141"/>
      <c r="F191" s="199"/>
      <c r="G191" s="199"/>
      <c r="H191" s="199"/>
      <c r="I191" s="199"/>
      <c r="J191" s="199"/>
      <c r="K191" s="199"/>
      <c r="L191" s="199"/>
      <c r="M191" s="199"/>
      <c r="N191" s="199"/>
      <c r="O191" s="310" t="s">
        <v>84</v>
      </c>
      <c r="P191" s="310"/>
      <c r="Q191" s="310"/>
      <c r="R191" s="310"/>
      <c r="S191" s="396"/>
      <c r="T191" s="420"/>
      <c r="U191" s="443"/>
      <c r="V191" s="464"/>
      <c r="W191" s="464"/>
      <c r="X191" s="464"/>
      <c r="Y191" s="464"/>
      <c r="Z191" s="464"/>
      <c r="AA191" s="464"/>
      <c r="AB191" s="464"/>
      <c r="AC191" s="464"/>
      <c r="AD191" s="464"/>
      <c r="AE191" s="464"/>
      <c r="AF191" s="464"/>
      <c r="AG191" s="464"/>
      <c r="AH191" s="464"/>
      <c r="AI191" s="464"/>
      <c r="AJ191" s="464"/>
      <c r="AK191" s="464"/>
      <c r="AL191" s="464"/>
    </row>
    <row r="192" spans="1:38" s="56" customFormat="1" ht="18" customHeight="1">
      <c r="A192" s="54">
        <v>24</v>
      </c>
      <c r="C192" s="87"/>
      <c r="D192" s="142"/>
      <c r="E192" s="142"/>
      <c r="F192" s="200"/>
      <c r="G192" s="200"/>
      <c r="H192" s="200"/>
      <c r="I192" s="200"/>
      <c r="J192" s="200"/>
      <c r="K192" s="200"/>
      <c r="L192" s="200"/>
      <c r="M192" s="200"/>
      <c r="N192" s="200"/>
      <c r="O192" s="246"/>
      <c r="P192" s="246"/>
      <c r="Q192" s="246"/>
      <c r="R192" s="246"/>
      <c r="S192" s="369"/>
      <c r="T192" s="420"/>
      <c r="U192" s="443"/>
      <c r="V192" s="464"/>
      <c r="W192" s="464"/>
      <c r="X192" s="464"/>
      <c r="Y192" s="464"/>
      <c r="Z192" s="464"/>
      <c r="AA192" s="464"/>
      <c r="AB192" s="464"/>
      <c r="AC192" s="464"/>
      <c r="AD192" s="464"/>
      <c r="AE192" s="464"/>
      <c r="AF192" s="464"/>
      <c r="AG192" s="464"/>
      <c r="AH192" s="464"/>
      <c r="AI192" s="464"/>
      <c r="AJ192" s="464"/>
      <c r="AK192" s="464"/>
      <c r="AL192" s="464"/>
    </row>
    <row r="193" spans="1:39" s="56" customFormat="1" ht="26.25" customHeight="1">
      <c r="A193" s="54">
        <f>+A190</f>
        <v>35</v>
      </c>
      <c r="C193" s="87">
        <v>0</v>
      </c>
      <c r="D193" s="142"/>
      <c r="E193" s="142"/>
      <c r="F193" s="200"/>
      <c r="G193" s="200"/>
      <c r="H193" s="200"/>
      <c r="I193" s="200"/>
      <c r="J193" s="200"/>
      <c r="K193" s="200"/>
      <c r="L193" s="200"/>
      <c r="M193" s="200"/>
      <c r="N193" s="200"/>
      <c r="O193" s="315"/>
      <c r="P193" s="337"/>
      <c r="Q193" s="337"/>
      <c r="R193" s="337"/>
      <c r="S193" s="400"/>
      <c r="T193" s="420"/>
      <c r="U193" s="443"/>
      <c r="V193" s="464"/>
      <c r="W193" s="464"/>
      <c r="X193" s="464"/>
      <c r="Y193" s="464"/>
      <c r="Z193" s="464"/>
      <c r="AA193" s="464"/>
      <c r="AB193" s="464"/>
      <c r="AC193" s="464"/>
      <c r="AD193" s="464"/>
      <c r="AE193" s="464"/>
      <c r="AF193" s="464"/>
      <c r="AG193" s="464"/>
      <c r="AH193" s="464"/>
      <c r="AI193" s="464"/>
      <c r="AJ193" s="464"/>
      <c r="AK193" s="464"/>
      <c r="AL193" s="464"/>
    </row>
    <row r="194" spans="1:39" s="56" customFormat="1" ht="26.25" customHeight="1">
      <c r="A194" s="54">
        <f>+A193</f>
        <v>35</v>
      </c>
      <c r="C194" s="87">
        <v>0</v>
      </c>
      <c r="D194" s="142"/>
      <c r="E194" s="142"/>
      <c r="F194" s="200"/>
      <c r="G194" s="200"/>
      <c r="H194" s="200"/>
      <c r="I194" s="200"/>
      <c r="J194" s="200"/>
      <c r="K194" s="200"/>
      <c r="L194" s="200"/>
      <c r="M194" s="200"/>
      <c r="N194" s="200"/>
      <c r="O194" s="315"/>
      <c r="P194" s="337"/>
      <c r="Q194" s="337"/>
      <c r="R194" s="337"/>
      <c r="S194" s="400"/>
      <c r="T194" s="420"/>
      <c r="U194" s="443"/>
      <c r="V194" s="464"/>
      <c r="W194" s="464"/>
      <c r="X194" s="464"/>
      <c r="Y194" s="464"/>
      <c r="Z194" s="464"/>
      <c r="AA194" s="464"/>
      <c r="AB194" s="464"/>
      <c r="AC194" s="464"/>
      <c r="AD194" s="464"/>
      <c r="AE194" s="464"/>
      <c r="AF194" s="464"/>
      <c r="AG194" s="464"/>
      <c r="AH194" s="464"/>
      <c r="AI194" s="464"/>
      <c r="AJ194" s="464"/>
      <c r="AK194" s="464"/>
      <c r="AL194" s="464"/>
    </row>
    <row r="195" spans="1:39" s="56" customFormat="1" ht="26.25" customHeight="1">
      <c r="A195" s="54">
        <f>+A194</f>
        <v>35</v>
      </c>
      <c r="C195" s="87">
        <v>0</v>
      </c>
      <c r="D195" s="142"/>
      <c r="E195" s="142"/>
      <c r="F195" s="200"/>
      <c r="G195" s="200"/>
      <c r="H195" s="200"/>
      <c r="I195" s="200"/>
      <c r="J195" s="200"/>
      <c r="K195" s="200"/>
      <c r="L195" s="200"/>
      <c r="M195" s="200"/>
      <c r="N195" s="200"/>
      <c r="O195" s="315"/>
      <c r="P195" s="337"/>
      <c r="Q195" s="337"/>
      <c r="R195" s="337"/>
      <c r="S195" s="400"/>
      <c r="T195" s="420"/>
      <c r="U195" s="443"/>
      <c r="V195" s="465"/>
      <c r="W195" s="465"/>
      <c r="X195" s="465"/>
      <c r="Y195" s="465"/>
      <c r="Z195" s="465"/>
      <c r="AA195" s="465"/>
      <c r="AB195" s="465"/>
      <c r="AC195" s="465"/>
      <c r="AD195" s="465"/>
      <c r="AE195" s="465"/>
      <c r="AF195" s="465"/>
      <c r="AG195" s="465"/>
      <c r="AH195" s="465"/>
      <c r="AI195" s="465"/>
      <c r="AJ195" s="465"/>
      <c r="AK195" s="465"/>
      <c r="AL195" s="465"/>
    </row>
    <row r="196" spans="1:39" s="56" customFormat="1" ht="26.25" customHeight="1">
      <c r="A196" s="54">
        <f>+A195</f>
        <v>35</v>
      </c>
      <c r="C196" s="87">
        <v>0</v>
      </c>
      <c r="D196" s="142"/>
      <c r="E196" s="142"/>
      <c r="F196" s="200"/>
      <c r="G196" s="200"/>
      <c r="H196" s="200"/>
      <c r="I196" s="200"/>
      <c r="J196" s="200"/>
      <c r="K196" s="200"/>
      <c r="L196" s="200"/>
      <c r="M196" s="200"/>
      <c r="N196" s="200"/>
      <c r="O196" s="315"/>
      <c r="P196" s="337"/>
      <c r="Q196" s="337"/>
      <c r="R196" s="337"/>
      <c r="S196" s="400"/>
      <c r="T196" s="406"/>
      <c r="U196" s="425"/>
      <c r="V196" s="85" t="s">
        <v>172</v>
      </c>
      <c r="W196" s="140"/>
      <c r="X196" s="140"/>
      <c r="Y196" s="140"/>
      <c r="Z196" s="140"/>
      <c r="AA196" s="140" t="s">
        <v>99</v>
      </c>
      <c r="AB196" s="140"/>
      <c r="AC196" s="140"/>
      <c r="AD196" s="140"/>
      <c r="AE196" s="140" t="s">
        <v>108</v>
      </c>
      <c r="AF196" s="140"/>
      <c r="AG196" s="140"/>
      <c r="AH196" s="140"/>
      <c r="AI196" s="140"/>
      <c r="AJ196" s="283"/>
      <c r="AK196" s="283" t="s">
        <v>18</v>
      </c>
      <c r="AL196" s="610"/>
      <c r="AM196" s="56" t="s">
        <v>173</v>
      </c>
    </row>
    <row r="197" spans="1:39" s="56" customFormat="1" ht="8.25" customHeight="1">
      <c r="A197" s="54">
        <v>11</v>
      </c>
      <c r="C197" s="93">
        <v>0</v>
      </c>
      <c r="D197" s="146"/>
      <c r="E197" s="175"/>
      <c r="F197" s="204"/>
      <c r="G197" s="214"/>
      <c r="H197" s="214"/>
      <c r="I197" s="214"/>
      <c r="J197" s="214"/>
      <c r="K197" s="214"/>
      <c r="L197" s="214"/>
      <c r="M197" s="214"/>
      <c r="N197" s="300"/>
      <c r="O197" s="253"/>
      <c r="P197" s="267"/>
      <c r="Q197" s="267"/>
      <c r="R197" s="267"/>
      <c r="S197" s="401"/>
      <c r="T197" s="406"/>
      <c r="U197" s="425"/>
      <c r="V197" s="466"/>
      <c r="W197" s="294"/>
      <c r="X197" s="294"/>
      <c r="Y197" s="294"/>
      <c r="Z197" s="439"/>
      <c r="AA197" s="505" t="s">
        <v>58</v>
      </c>
      <c r="AB197" s="514"/>
      <c r="AC197" s="514"/>
      <c r="AD197" s="525"/>
      <c r="AE197" s="505" t="s">
        <v>36</v>
      </c>
      <c r="AF197" s="514"/>
      <c r="AG197" s="514"/>
      <c r="AH197" s="514"/>
      <c r="AI197" s="514"/>
      <c r="AJ197" s="514"/>
      <c r="AK197" s="505" t="s">
        <v>208</v>
      </c>
      <c r="AL197" s="614"/>
    </row>
    <row r="198" spans="1:39" s="56" customFormat="1" ht="18" customHeight="1">
      <c r="A198" s="54">
        <v>24</v>
      </c>
      <c r="C198" s="121"/>
      <c r="D198" s="159"/>
      <c r="E198" s="179"/>
      <c r="F198" s="205"/>
      <c r="G198" s="215"/>
      <c r="H198" s="215"/>
      <c r="I198" s="215"/>
      <c r="J198" s="215"/>
      <c r="K198" s="215"/>
      <c r="L198" s="215"/>
      <c r="M198" s="215"/>
      <c r="N198" s="301"/>
      <c r="O198" s="312"/>
      <c r="P198" s="335"/>
      <c r="Q198" s="335"/>
      <c r="R198" s="335"/>
      <c r="S198" s="398"/>
      <c r="T198" s="406"/>
      <c r="U198" s="425"/>
      <c r="V198" s="467"/>
      <c r="W198" s="215"/>
      <c r="X198" s="215"/>
      <c r="Y198" s="215"/>
      <c r="Z198" s="301"/>
      <c r="AA198" s="246"/>
      <c r="AB198" s="246"/>
      <c r="AC198" s="246"/>
      <c r="AD198" s="246"/>
      <c r="AE198" s="533"/>
      <c r="AF198" s="533"/>
      <c r="AG198" s="533"/>
      <c r="AH198" s="533"/>
      <c r="AI198" s="533"/>
      <c r="AJ198" s="570"/>
      <c r="AK198" s="312"/>
      <c r="AL198" s="398"/>
    </row>
    <row r="199" spans="1:39" s="56" customFormat="1" ht="26.25" customHeight="1">
      <c r="A199" s="54">
        <f>+A196</f>
        <v>35</v>
      </c>
      <c r="C199" s="87">
        <v>0</v>
      </c>
      <c r="D199" s="142"/>
      <c r="E199" s="142"/>
      <c r="F199" s="202"/>
      <c r="G199" s="202"/>
      <c r="H199" s="202"/>
      <c r="I199" s="202"/>
      <c r="J199" s="202"/>
      <c r="K199" s="202"/>
      <c r="L199" s="202"/>
      <c r="M199" s="202"/>
      <c r="N199" s="202"/>
      <c r="O199" s="253"/>
      <c r="P199" s="267"/>
      <c r="Q199" s="267"/>
      <c r="R199" s="267"/>
      <c r="S199" s="401"/>
      <c r="T199" s="406"/>
      <c r="U199" s="425"/>
      <c r="V199" s="456"/>
      <c r="W199" s="200"/>
      <c r="X199" s="200"/>
      <c r="Y199" s="200"/>
      <c r="Z199" s="200"/>
      <c r="AA199" s="247"/>
      <c r="AB199" s="247"/>
      <c r="AC199" s="247"/>
      <c r="AD199" s="247"/>
      <c r="AE199" s="534"/>
      <c r="AF199" s="534"/>
      <c r="AG199" s="534"/>
      <c r="AH199" s="534"/>
      <c r="AI199" s="534"/>
      <c r="AJ199" s="571"/>
      <c r="AK199" s="315"/>
      <c r="AL199" s="400"/>
    </row>
    <row r="200" spans="1:39" s="56" customFormat="1" ht="26.25" customHeight="1">
      <c r="A200" s="54">
        <f>+A199</f>
        <v>35</v>
      </c>
      <c r="C200" s="111" t="s">
        <v>357</v>
      </c>
      <c r="D200" s="156"/>
      <c r="E200" s="156"/>
      <c r="F200" s="156"/>
      <c r="G200" s="156"/>
      <c r="H200" s="156"/>
      <c r="I200" s="156"/>
      <c r="J200" s="156"/>
      <c r="K200" s="156"/>
      <c r="L200" s="156"/>
      <c r="M200" s="156"/>
      <c r="N200" s="299"/>
      <c r="O200" s="313">
        <f>SUM(O192:S199)</f>
        <v>0</v>
      </c>
      <c r="P200" s="336"/>
      <c r="Q200" s="336"/>
      <c r="R200" s="336"/>
      <c r="S200" s="399"/>
      <c r="T200" s="406"/>
      <c r="U200" s="425"/>
      <c r="V200" s="468"/>
      <c r="W200" s="488"/>
      <c r="X200" s="488"/>
      <c r="Y200" s="488"/>
      <c r="Z200" s="488"/>
      <c r="AA200" s="251"/>
      <c r="AB200" s="251"/>
      <c r="AC200" s="251"/>
      <c r="AD200" s="251"/>
      <c r="AE200" s="535"/>
      <c r="AF200" s="535"/>
      <c r="AG200" s="535"/>
      <c r="AH200" s="535"/>
      <c r="AI200" s="535"/>
      <c r="AJ200" s="572"/>
      <c r="AK200" s="584"/>
      <c r="AL200" s="615"/>
    </row>
    <row r="201" spans="1:39" s="56" customFormat="1" ht="11.25" customHeight="1">
      <c r="A201" s="54"/>
      <c r="C201" s="107"/>
      <c r="D201" s="107"/>
      <c r="E201" s="107"/>
      <c r="F201" s="107"/>
      <c r="G201" s="107"/>
      <c r="H201" s="107"/>
      <c r="I201" s="107"/>
      <c r="J201" s="107"/>
      <c r="K201" s="107"/>
      <c r="L201" s="107"/>
      <c r="M201" s="107"/>
      <c r="N201" s="107"/>
      <c r="O201" s="317"/>
      <c r="P201" s="317"/>
      <c r="Q201" s="317"/>
      <c r="R201" s="317"/>
      <c r="S201" s="317"/>
      <c r="T201" s="100"/>
      <c r="U201" s="100"/>
      <c r="V201" s="469"/>
      <c r="W201" s="469"/>
      <c r="X201" s="469"/>
      <c r="Y201" s="469"/>
      <c r="Z201" s="469"/>
      <c r="AA201" s="506"/>
      <c r="AB201" s="506"/>
      <c r="AC201" s="506"/>
      <c r="AD201" s="506"/>
      <c r="AE201" s="536"/>
      <c r="AF201" s="536"/>
      <c r="AG201" s="536"/>
      <c r="AH201" s="536"/>
      <c r="AI201" s="536"/>
      <c r="AJ201" s="536"/>
      <c r="AK201" s="506"/>
      <c r="AL201" s="506"/>
    </row>
    <row r="202" spans="1:39" s="56" customFormat="1" ht="26.25" customHeight="1">
      <c r="A202" s="54">
        <v>35</v>
      </c>
      <c r="C202" s="84" t="s">
        <v>175</v>
      </c>
      <c r="D202" s="84"/>
      <c r="E202" s="84"/>
      <c r="F202" s="84"/>
      <c r="G202" s="84"/>
      <c r="H202" s="84"/>
      <c r="I202" s="84"/>
      <c r="J202" s="84"/>
      <c r="K202" s="84"/>
      <c r="L202" s="84"/>
      <c r="M202" s="84"/>
      <c r="N202" s="84"/>
      <c r="O202" s="154"/>
      <c r="P202" s="154"/>
      <c r="Q202" s="154"/>
      <c r="R202" s="154"/>
      <c r="S202" s="154"/>
      <c r="T202" s="415"/>
      <c r="U202" s="415"/>
      <c r="V202" s="415"/>
      <c r="W202" s="415"/>
      <c r="X202" s="415"/>
      <c r="Y202" s="415"/>
      <c r="Z202" s="415"/>
      <c r="AA202" s="415"/>
      <c r="AB202" s="415"/>
      <c r="AC202" s="415"/>
      <c r="AD202" s="415"/>
      <c r="AE202" s="415"/>
      <c r="AF202" s="415"/>
      <c r="AG202" s="415"/>
      <c r="AH202" s="415"/>
      <c r="AI202" s="415"/>
      <c r="AJ202" s="415"/>
      <c r="AK202" s="415"/>
      <c r="AL202" s="415"/>
    </row>
    <row r="203" spans="1:39" s="56" customFormat="1" ht="26.25" customHeight="1">
      <c r="A203" s="54">
        <f>+A202</f>
        <v>35</v>
      </c>
      <c r="C203" s="85" t="s">
        <v>51</v>
      </c>
      <c r="D203" s="140"/>
      <c r="E203" s="140"/>
      <c r="F203" s="140" t="s">
        <v>172</v>
      </c>
      <c r="G203" s="140"/>
      <c r="H203" s="140"/>
      <c r="I203" s="140"/>
      <c r="J203" s="140"/>
      <c r="K203" s="140"/>
      <c r="L203" s="140"/>
      <c r="M203" s="140"/>
      <c r="N203" s="140"/>
      <c r="O203" s="140" t="s">
        <v>103</v>
      </c>
      <c r="P203" s="140"/>
      <c r="Q203" s="140"/>
      <c r="R203" s="140"/>
      <c r="S203" s="367"/>
      <c r="U203" s="441" t="s">
        <v>78</v>
      </c>
      <c r="V203" s="464" t="s">
        <v>155</v>
      </c>
      <c r="W203" s="464"/>
      <c r="X203" s="464"/>
      <c r="Y203" s="464"/>
      <c r="Z203" s="464"/>
      <c r="AA203" s="464"/>
      <c r="AB203" s="464"/>
      <c r="AC203" s="464"/>
      <c r="AD203" s="464"/>
      <c r="AE203" s="464"/>
      <c r="AF203" s="464"/>
      <c r="AG203" s="464"/>
      <c r="AH203" s="464"/>
      <c r="AI203" s="464"/>
      <c r="AJ203" s="464"/>
      <c r="AK203" s="464"/>
      <c r="AL203" s="464"/>
    </row>
    <row r="204" spans="1:39" s="56" customFormat="1" ht="8.25" customHeight="1">
      <c r="A204" s="54">
        <v>11</v>
      </c>
      <c r="C204" s="86">
        <v>0</v>
      </c>
      <c r="D204" s="141"/>
      <c r="E204" s="141"/>
      <c r="F204" s="199"/>
      <c r="G204" s="199"/>
      <c r="H204" s="199"/>
      <c r="I204" s="199"/>
      <c r="J204" s="199"/>
      <c r="K204" s="199"/>
      <c r="L204" s="199"/>
      <c r="M204" s="199"/>
      <c r="N204" s="199"/>
      <c r="O204" s="310" t="s">
        <v>84</v>
      </c>
      <c r="P204" s="310"/>
      <c r="Q204" s="310"/>
      <c r="R204" s="310"/>
      <c r="S204" s="396"/>
      <c r="T204" s="406"/>
      <c r="U204" s="415"/>
      <c r="V204" s="470"/>
      <c r="W204" s="470"/>
      <c r="X204" s="470"/>
      <c r="Y204" s="470"/>
      <c r="Z204" s="470"/>
      <c r="AA204" s="470"/>
      <c r="AB204" s="470"/>
      <c r="AC204" s="470"/>
      <c r="AD204" s="470"/>
      <c r="AE204" s="470"/>
      <c r="AF204" s="470"/>
      <c r="AG204" s="470"/>
      <c r="AH204" s="470"/>
      <c r="AI204" s="470"/>
      <c r="AJ204" s="470"/>
      <c r="AK204" s="470"/>
      <c r="AL204" s="470"/>
    </row>
    <row r="205" spans="1:39" s="56" customFormat="1" ht="18" customHeight="1">
      <c r="A205" s="54">
        <v>24</v>
      </c>
      <c r="C205" s="87"/>
      <c r="D205" s="142"/>
      <c r="E205" s="142"/>
      <c r="F205" s="200"/>
      <c r="G205" s="200"/>
      <c r="H205" s="200"/>
      <c r="I205" s="200"/>
      <c r="J205" s="200"/>
      <c r="K205" s="200"/>
      <c r="L205" s="200"/>
      <c r="M205" s="200"/>
      <c r="N205" s="200"/>
      <c r="O205" s="318"/>
      <c r="P205" s="318"/>
      <c r="Q205" s="318"/>
      <c r="R205" s="318"/>
      <c r="S205" s="402"/>
      <c r="T205" s="406"/>
      <c r="U205" s="415"/>
      <c r="V205" s="470"/>
      <c r="W205" s="470"/>
      <c r="X205" s="470"/>
      <c r="Y205" s="470"/>
      <c r="Z205" s="470"/>
      <c r="AA205" s="470"/>
      <c r="AB205" s="470"/>
      <c r="AC205" s="470"/>
      <c r="AD205" s="470"/>
      <c r="AE205" s="470"/>
      <c r="AF205" s="470"/>
      <c r="AG205" s="470"/>
      <c r="AH205" s="470"/>
      <c r="AI205" s="470"/>
      <c r="AJ205" s="470"/>
      <c r="AK205" s="470"/>
      <c r="AL205" s="470"/>
    </row>
    <row r="206" spans="1:39" s="56" customFormat="1" ht="26.25" customHeight="1">
      <c r="A206" s="54">
        <f>+A203</f>
        <v>35</v>
      </c>
      <c r="C206" s="87">
        <v>0</v>
      </c>
      <c r="D206" s="142"/>
      <c r="E206" s="142"/>
      <c r="F206" s="200"/>
      <c r="G206" s="200"/>
      <c r="H206" s="200"/>
      <c r="I206" s="200"/>
      <c r="J206" s="200"/>
      <c r="K206" s="200"/>
      <c r="L206" s="200"/>
      <c r="M206" s="200"/>
      <c r="N206" s="200"/>
      <c r="O206" s="319"/>
      <c r="P206" s="338"/>
      <c r="Q206" s="338"/>
      <c r="R206" s="338"/>
      <c r="S206" s="403"/>
      <c r="T206" s="415"/>
      <c r="U206" s="415"/>
      <c r="V206" s="415"/>
      <c r="W206" s="415"/>
      <c r="X206" s="415"/>
      <c r="Y206" s="415"/>
      <c r="Z206" s="415"/>
      <c r="AA206" s="415"/>
      <c r="AB206" s="415"/>
      <c r="AC206" s="415"/>
      <c r="AD206" s="415"/>
      <c r="AE206" s="415"/>
      <c r="AF206" s="415"/>
      <c r="AG206" s="415"/>
      <c r="AH206" s="415"/>
      <c r="AI206" s="415"/>
      <c r="AJ206" s="415"/>
      <c r="AK206" s="415"/>
      <c r="AL206" s="415"/>
    </row>
    <row r="207" spans="1:39" s="56" customFormat="1" ht="26.25" customHeight="1">
      <c r="A207" s="54">
        <f t="shared" ref="A207:A215" si="6">+A206</f>
        <v>35</v>
      </c>
      <c r="C207" s="87">
        <v>0</v>
      </c>
      <c r="D207" s="142"/>
      <c r="E207" s="142"/>
      <c r="F207" s="200"/>
      <c r="G207" s="200"/>
      <c r="H207" s="200"/>
      <c r="I207" s="200"/>
      <c r="J207" s="200"/>
      <c r="K207" s="200"/>
      <c r="L207" s="200"/>
      <c r="M207" s="200"/>
      <c r="N207" s="200"/>
      <c r="O207" s="319"/>
      <c r="P207" s="338"/>
      <c r="Q207" s="338"/>
      <c r="R207" s="338"/>
      <c r="S207" s="403"/>
      <c r="T207" s="415"/>
      <c r="U207" s="415"/>
      <c r="V207" s="415"/>
      <c r="W207" s="415"/>
      <c r="X207" s="415"/>
      <c r="Y207" s="415"/>
      <c r="Z207" s="415"/>
      <c r="AA207" s="415"/>
      <c r="AB207" s="415"/>
      <c r="AC207" s="415"/>
      <c r="AD207" s="415"/>
      <c r="AE207" s="415"/>
      <c r="AF207" s="415"/>
      <c r="AG207" s="415"/>
      <c r="AH207" s="415"/>
      <c r="AI207" s="415"/>
      <c r="AJ207" s="415"/>
      <c r="AK207" s="415"/>
      <c r="AL207" s="415"/>
    </row>
    <row r="208" spans="1:39" s="56" customFormat="1" ht="26.25" customHeight="1">
      <c r="A208" s="54">
        <f t="shared" si="6"/>
        <v>35</v>
      </c>
      <c r="C208" s="87">
        <v>0</v>
      </c>
      <c r="D208" s="142"/>
      <c r="E208" s="142"/>
      <c r="F208" s="200"/>
      <c r="G208" s="200"/>
      <c r="H208" s="200"/>
      <c r="I208" s="200"/>
      <c r="J208" s="200"/>
      <c r="K208" s="200"/>
      <c r="L208" s="200"/>
      <c r="M208" s="200"/>
      <c r="N208" s="200"/>
      <c r="O208" s="319"/>
      <c r="P208" s="338"/>
      <c r="Q208" s="338"/>
      <c r="R208" s="338"/>
      <c r="S208" s="403"/>
      <c r="T208" s="415"/>
      <c r="U208" s="415"/>
      <c r="V208" s="415"/>
      <c r="W208" s="415"/>
      <c r="X208" s="415"/>
      <c r="Y208" s="415"/>
      <c r="Z208" s="415"/>
      <c r="AA208" s="415"/>
      <c r="AB208" s="415"/>
      <c r="AC208" s="415"/>
      <c r="AD208" s="415"/>
      <c r="AE208" s="415"/>
      <c r="AF208" s="415"/>
      <c r="AG208" s="415"/>
      <c r="AH208" s="415"/>
      <c r="AI208" s="415"/>
      <c r="AJ208" s="415"/>
      <c r="AK208" s="415"/>
      <c r="AL208" s="415"/>
    </row>
    <row r="209" spans="1:38" s="56" customFormat="1" ht="26.25" customHeight="1">
      <c r="A209" s="54">
        <f t="shared" si="6"/>
        <v>35</v>
      </c>
      <c r="C209" s="87">
        <v>0</v>
      </c>
      <c r="D209" s="142"/>
      <c r="E209" s="142"/>
      <c r="F209" s="200"/>
      <c r="G209" s="200"/>
      <c r="H209" s="200"/>
      <c r="I209" s="200"/>
      <c r="J209" s="200"/>
      <c r="K209" s="200"/>
      <c r="L209" s="200"/>
      <c r="M209" s="200"/>
      <c r="N209" s="200"/>
      <c r="O209" s="319"/>
      <c r="P209" s="338"/>
      <c r="Q209" s="338"/>
      <c r="R209" s="338"/>
      <c r="S209" s="403"/>
      <c r="T209" s="415"/>
      <c r="U209" s="415"/>
      <c r="V209" s="415"/>
      <c r="W209" s="415"/>
      <c r="X209" s="415"/>
      <c r="Y209" s="415"/>
      <c r="Z209" s="415"/>
      <c r="AA209" s="415"/>
      <c r="AB209" s="415"/>
      <c r="AC209" s="415"/>
      <c r="AD209" s="415"/>
      <c r="AE209" s="415"/>
      <c r="AF209" s="415"/>
      <c r="AG209" s="415"/>
      <c r="AH209" s="415"/>
      <c r="AI209" s="415"/>
      <c r="AJ209" s="415"/>
      <c r="AK209" s="415"/>
      <c r="AL209" s="415"/>
    </row>
    <row r="210" spans="1:38" s="56" customFormat="1" ht="26.25" customHeight="1">
      <c r="A210" s="54">
        <f t="shared" si="6"/>
        <v>35</v>
      </c>
      <c r="C210" s="87">
        <v>0</v>
      </c>
      <c r="D210" s="142"/>
      <c r="E210" s="142"/>
      <c r="F210" s="200"/>
      <c r="G210" s="200"/>
      <c r="H210" s="200"/>
      <c r="I210" s="200"/>
      <c r="J210" s="200"/>
      <c r="K210" s="200"/>
      <c r="L210" s="200"/>
      <c r="M210" s="200"/>
      <c r="N210" s="200"/>
      <c r="O210" s="319"/>
      <c r="P210" s="338"/>
      <c r="Q210" s="338"/>
      <c r="R210" s="338"/>
      <c r="S210" s="403"/>
      <c r="T210" s="415"/>
      <c r="U210" s="415"/>
      <c r="V210" s="415"/>
      <c r="W210" s="415"/>
      <c r="X210" s="415"/>
      <c r="Y210" s="415"/>
      <c r="Z210" s="415"/>
      <c r="AA210" s="415"/>
      <c r="AB210" s="415"/>
      <c r="AC210" s="415"/>
      <c r="AD210" s="415"/>
      <c r="AE210" s="415"/>
      <c r="AF210" s="415"/>
      <c r="AG210" s="415"/>
      <c r="AH210" s="415"/>
      <c r="AI210" s="415"/>
      <c r="AJ210" s="415"/>
      <c r="AK210" s="415"/>
      <c r="AL210" s="415"/>
    </row>
    <row r="211" spans="1:38" s="56" customFormat="1" ht="26.25" customHeight="1">
      <c r="A211" s="54">
        <f t="shared" si="6"/>
        <v>35</v>
      </c>
      <c r="C211" s="87">
        <v>0</v>
      </c>
      <c r="D211" s="142"/>
      <c r="E211" s="142"/>
      <c r="F211" s="200"/>
      <c r="G211" s="200"/>
      <c r="H211" s="200"/>
      <c r="I211" s="200"/>
      <c r="J211" s="200"/>
      <c r="K211" s="200"/>
      <c r="L211" s="200"/>
      <c r="M211" s="200"/>
      <c r="N211" s="200"/>
      <c r="O211" s="319"/>
      <c r="P211" s="338"/>
      <c r="Q211" s="338"/>
      <c r="R211" s="338"/>
      <c r="S211" s="403"/>
      <c r="T211" s="415"/>
      <c r="U211" s="415"/>
      <c r="V211" s="415"/>
      <c r="W211" s="415"/>
      <c r="X211" s="415"/>
      <c r="Y211" s="415"/>
      <c r="Z211" s="415"/>
      <c r="AA211" s="415"/>
      <c r="AB211" s="415"/>
      <c r="AC211" s="415"/>
      <c r="AD211" s="415"/>
      <c r="AE211" s="415"/>
      <c r="AF211" s="415"/>
      <c r="AG211" s="415"/>
      <c r="AH211" s="415"/>
      <c r="AI211" s="415"/>
      <c r="AJ211" s="415"/>
      <c r="AK211" s="415"/>
      <c r="AL211" s="415"/>
    </row>
    <row r="212" spans="1:38" s="56" customFormat="1" ht="26.25" customHeight="1">
      <c r="A212" s="54">
        <f t="shared" si="6"/>
        <v>35</v>
      </c>
      <c r="C212" s="87">
        <v>0</v>
      </c>
      <c r="D212" s="142"/>
      <c r="E212" s="142"/>
      <c r="F212" s="200"/>
      <c r="G212" s="200"/>
      <c r="H212" s="200"/>
      <c r="I212" s="200"/>
      <c r="J212" s="200"/>
      <c r="K212" s="200"/>
      <c r="L212" s="200"/>
      <c r="M212" s="200"/>
      <c r="N212" s="200"/>
      <c r="O212" s="319"/>
      <c r="P212" s="338"/>
      <c r="Q212" s="338"/>
      <c r="R212" s="338"/>
      <c r="S212" s="403"/>
      <c r="T212" s="415"/>
      <c r="U212" s="415"/>
      <c r="V212" s="415"/>
      <c r="W212" s="415"/>
      <c r="X212" s="415"/>
      <c r="Y212" s="415"/>
      <c r="Z212" s="415"/>
      <c r="AA212" s="415"/>
      <c r="AB212" s="415"/>
      <c r="AC212" s="415"/>
      <c r="AD212" s="415"/>
      <c r="AE212" s="415"/>
      <c r="AF212" s="415"/>
      <c r="AG212" s="415"/>
      <c r="AH212" s="415"/>
      <c r="AI212" s="415"/>
      <c r="AJ212" s="415"/>
      <c r="AK212" s="415"/>
      <c r="AL212" s="415"/>
    </row>
    <row r="213" spans="1:38" s="56" customFormat="1" ht="26.25" customHeight="1">
      <c r="A213" s="54">
        <f t="shared" si="6"/>
        <v>35</v>
      </c>
      <c r="C213" s="87">
        <v>0</v>
      </c>
      <c r="D213" s="142"/>
      <c r="E213" s="142"/>
      <c r="F213" s="200"/>
      <c r="G213" s="200"/>
      <c r="H213" s="200"/>
      <c r="I213" s="200"/>
      <c r="J213" s="200"/>
      <c r="K213" s="200"/>
      <c r="L213" s="200"/>
      <c r="M213" s="200"/>
      <c r="N213" s="200"/>
      <c r="O213" s="319"/>
      <c r="P213" s="338"/>
      <c r="Q213" s="338"/>
      <c r="R213" s="338"/>
      <c r="S213" s="403"/>
      <c r="T213" s="415"/>
      <c r="U213" s="415"/>
      <c r="V213" s="415"/>
      <c r="W213" s="415"/>
      <c r="X213" s="415"/>
      <c r="Y213" s="415"/>
      <c r="Z213" s="415"/>
      <c r="AA213" s="415"/>
      <c r="AB213" s="415"/>
      <c r="AC213" s="415"/>
      <c r="AD213" s="415"/>
      <c r="AE213" s="415"/>
      <c r="AF213" s="415"/>
      <c r="AG213" s="415"/>
      <c r="AH213" s="415"/>
      <c r="AI213" s="415"/>
      <c r="AJ213" s="415"/>
      <c r="AK213" s="415"/>
      <c r="AL213" s="415"/>
    </row>
    <row r="214" spans="1:38" s="56" customFormat="1" ht="26.25" customHeight="1">
      <c r="A214" s="54">
        <f t="shared" si="6"/>
        <v>35</v>
      </c>
      <c r="C214" s="87">
        <v>0</v>
      </c>
      <c r="D214" s="142"/>
      <c r="E214" s="142"/>
      <c r="F214" s="200"/>
      <c r="G214" s="200"/>
      <c r="H214" s="200"/>
      <c r="I214" s="200"/>
      <c r="J214" s="200"/>
      <c r="K214" s="200"/>
      <c r="L214" s="200"/>
      <c r="M214" s="200"/>
      <c r="N214" s="200"/>
      <c r="O214" s="319"/>
      <c r="P214" s="338"/>
      <c r="Q214" s="338"/>
      <c r="R214" s="338"/>
      <c r="S214" s="403"/>
      <c r="T214" s="415"/>
      <c r="U214" s="415"/>
      <c r="V214" s="415"/>
      <c r="W214" s="415"/>
      <c r="X214" s="415"/>
      <c r="Y214" s="415"/>
      <c r="Z214" s="415"/>
      <c r="AA214" s="415"/>
      <c r="AB214" s="415"/>
      <c r="AC214" s="415"/>
      <c r="AD214" s="415"/>
      <c r="AE214" s="415"/>
      <c r="AF214" s="415"/>
      <c r="AG214" s="415"/>
      <c r="AH214" s="415"/>
      <c r="AI214" s="415"/>
      <c r="AJ214" s="415"/>
      <c r="AK214" s="415"/>
      <c r="AL214" s="415"/>
    </row>
    <row r="215" spans="1:38" s="56" customFormat="1" ht="26.25" customHeight="1">
      <c r="A215" s="54">
        <f t="shared" si="6"/>
        <v>35</v>
      </c>
      <c r="C215" s="111" t="s">
        <v>304</v>
      </c>
      <c r="D215" s="156"/>
      <c r="E215" s="156"/>
      <c r="F215" s="156"/>
      <c r="G215" s="156"/>
      <c r="H215" s="156"/>
      <c r="I215" s="156"/>
      <c r="J215" s="156"/>
      <c r="K215" s="156"/>
      <c r="L215" s="156"/>
      <c r="M215" s="156"/>
      <c r="N215" s="299"/>
      <c r="O215" s="313">
        <f>SUM(O205:S214)</f>
        <v>0</v>
      </c>
      <c r="P215" s="336"/>
      <c r="Q215" s="336"/>
      <c r="R215" s="336"/>
      <c r="S215" s="399"/>
      <c r="T215" s="415"/>
      <c r="U215" s="415"/>
      <c r="V215" s="415"/>
      <c r="W215" s="415"/>
      <c r="X215" s="415"/>
      <c r="Y215" s="415"/>
      <c r="Z215" s="415"/>
      <c r="AA215" s="415"/>
      <c r="AB215" s="415"/>
      <c r="AC215" s="415"/>
      <c r="AD215" s="415"/>
      <c r="AE215" s="415"/>
      <c r="AF215" s="415"/>
      <c r="AG215" s="415"/>
      <c r="AH215" s="415"/>
      <c r="AI215" s="415"/>
      <c r="AJ215" s="415"/>
      <c r="AK215" s="415"/>
      <c r="AL215" s="415"/>
    </row>
    <row r="216" spans="1:38" s="56" customFormat="1" ht="22.5" customHeight="1">
      <c r="A216" s="54">
        <v>30</v>
      </c>
      <c r="C216" s="120"/>
      <c r="D216" s="120"/>
      <c r="E216" s="120"/>
      <c r="F216" s="120"/>
      <c r="G216" s="120"/>
      <c r="H216" s="120"/>
      <c r="I216" s="120"/>
      <c r="J216" s="120"/>
      <c r="K216" s="120"/>
      <c r="L216" s="120"/>
      <c r="M216" s="120"/>
      <c r="N216" s="120"/>
      <c r="O216" s="316"/>
      <c r="P216" s="316"/>
      <c r="Q216" s="316"/>
      <c r="R216" s="316"/>
      <c r="S216" s="316"/>
      <c r="T216" s="415"/>
      <c r="U216" s="415"/>
      <c r="V216" s="415"/>
      <c r="W216" s="415"/>
      <c r="X216" s="415"/>
      <c r="Y216" s="415"/>
      <c r="Z216" s="415"/>
      <c r="AA216" s="415"/>
      <c r="AB216" s="415"/>
      <c r="AC216" s="415"/>
      <c r="AD216" s="415"/>
      <c r="AE216" s="415"/>
      <c r="AF216" s="415"/>
      <c r="AG216" s="415"/>
      <c r="AH216" s="415"/>
      <c r="AI216" s="415"/>
      <c r="AJ216" s="415"/>
      <c r="AK216" s="415"/>
      <c r="AL216" s="415"/>
    </row>
    <row r="217" spans="1:38" s="56" customFormat="1" ht="26.25" customHeight="1">
      <c r="A217" s="54">
        <v>35</v>
      </c>
      <c r="C217" s="84" t="s">
        <v>112</v>
      </c>
      <c r="D217" s="84"/>
      <c r="E217" s="84"/>
      <c r="F217" s="84"/>
      <c r="G217" s="84"/>
      <c r="H217" s="84"/>
      <c r="I217" s="84"/>
      <c r="J217" s="84"/>
      <c r="K217" s="84"/>
      <c r="L217" s="84"/>
      <c r="M217" s="84"/>
      <c r="N217" s="84"/>
      <c r="O217" s="154"/>
      <c r="P217" s="154"/>
      <c r="Q217" s="154"/>
      <c r="R217" s="154"/>
      <c r="S217" s="154"/>
      <c r="T217" s="415"/>
      <c r="U217" s="415"/>
      <c r="V217" s="415"/>
      <c r="W217" s="415"/>
      <c r="X217" s="415"/>
      <c r="Y217" s="415"/>
      <c r="Z217" s="415"/>
      <c r="AA217" s="415"/>
      <c r="AB217" s="415"/>
      <c r="AC217" s="415"/>
      <c r="AD217" s="415"/>
      <c r="AE217" s="415"/>
      <c r="AF217" s="415"/>
      <c r="AG217" s="415"/>
      <c r="AH217" s="415"/>
      <c r="AI217" s="415"/>
      <c r="AJ217" s="415"/>
      <c r="AK217" s="415"/>
      <c r="AL217" s="415"/>
    </row>
    <row r="218" spans="1:38" s="56" customFormat="1" ht="26.25" customHeight="1">
      <c r="A218" s="54">
        <f>+A217</f>
        <v>35</v>
      </c>
      <c r="C218" s="85" t="s">
        <v>51</v>
      </c>
      <c r="D218" s="140"/>
      <c r="E218" s="140"/>
      <c r="F218" s="140" t="s">
        <v>172</v>
      </c>
      <c r="G218" s="140"/>
      <c r="H218" s="140"/>
      <c r="I218" s="140"/>
      <c r="J218" s="140"/>
      <c r="K218" s="140"/>
      <c r="L218" s="140"/>
      <c r="M218" s="140"/>
      <c r="N218" s="140"/>
      <c r="O218" s="140" t="s">
        <v>103</v>
      </c>
      <c r="P218" s="140"/>
      <c r="Q218" s="140"/>
      <c r="R218" s="140"/>
      <c r="S218" s="367"/>
      <c r="T218" s="420" t="s">
        <v>185</v>
      </c>
      <c r="U218" s="444"/>
      <c r="V218" s="464" t="s">
        <v>184</v>
      </c>
      <c r="W218" s="464"/>
      <c r="X218" s="464"/>
      <c r="Y218" s="464"/>
      <c r="Z218" s="464"/>
      <c r="AA218" s="464"/>
      <c r="AB218" s="464"/>
      <c r="AC218" s="464"/>
      <c r="AD218" s="464"/>
      <c r="AE218" s="464"/>
      <c r="AF218" s="464"/>
      <c r="AG218" s="464"/>
      <c r="AH218" s="464"/>
      <c r="AI218" s="464"/>
      <c r="AJ218" s="464"/>
      <c r="AK218" s="464"/>
      <c r="AL218" s="464"/>
    </row>
    <row r="219" spans="1:38" s="56" customFormat="1" ht="8.25" customHeight="1">
      <c r="A219" s="54">
        <v>11</v>
      </c>
      <c r="C219" s="86">
        <v>0</v>
      </c>
      <c r="D219" s="141"/>
      <c r="E219" s="141"/>
      <c r="F219" s="199"/>
      <c r="G219" s="199"/>
      <c r="H219" s="199"/>
      <c r="I219" s="199"/>
      <c r="J219" s="199"/>
      <c r="K219" s="199"/>
      <c r="L219" s="199"/>
      <c r="M219" s="199"/>
      <c r="N219" s="199"/>
      <c r="O219" s="310" t="s">
        <v>84</v>
      </c>
      <c r="P219" s="310"/>
      <c r="Q219" s="310"/>
      <c r="R219" s="310"/>
      <c r="S219" s="396"/>
      <c r="T219" s="421"/>
      <c r="U219" s="444"/>
      <c r="V219" s="464"/>
      <c r="W219" s="464"/>
      <c r="X219" s="464"/>
      <c r="Y219" s="464"/>
      <c r="Z219" s="464"/>
      <c r="AA219" s="464"/>
      <c r="AB219" s="464"/>
      <c r="AC219" s="464"/>
      <c r="AD219" s="464"/>
      <c r="AE219" s="464"/>
      <c r="AF219" s="464"/>
      <c r="AG219" s="464"/>
      <c r="AH219" s="464"/>
      <c r="AI219" s="464"/>
      <c r="AJ219" s="464"/>
      <c r="AK219" s="464"/>
      <c r="AL219" s="464"/>
    </row>
    <row r="220" spans="1:38" s="56" customFormat="1" ht="18" customHeight="1">
      <c r="A220" s="54">
        <v>24</v>
      </c>
      <c r="C220" s="87"/>
      <c r="D220" s="142"/>
      <c r="E220" s="142"/>
      <c r="F220" s="200"/>
      <c r="G220" s="200"/>
      <c r="H220" s="200"/>
      <c r="I220" s="200"/>
      <c r="J220" s="200"/>
      <c r="K220" s="200"/>
      <c r="L220" s="200"/>
      <c r="M220" s="200"/>
      <c r="N220" s="200"/>
      <c r="O220" s="246"/>
      <c r="P220" s="246"/>
      <c r="Q220" s="246"/>
      <c r="R220" s="246"/>
      <c r="S220" s="369"/>
      <c r="T220" s="421"/>
      <c r="U220" s="444"/>
      <c r="V220" s="464"/>
      <c r="W220" s="464"/>
      <c r="X220" s="464"/>
      <c r="Y220" s="464"/>
      <c r="Z220" s="464"/>
      <c r="AA220" s="464"/>
      <c r="AB220" s="464"/>
      <c r="AC220" s="464"/>
      <c r="AD220" s="464"/>
      <c r="AE220" s="464"/>
      <c r="AF220" s="464"/>
      <c r="AG220" s="464"/>
      <c r="AH220" s="464"/>
      <c r="AI220" s="464"/>
      <c r="AJ220" s="464"/>
      <c r="AK220" s="464"/>
      <c r="AL220" s="464"/>
    </row>
    <row r="221" spans="1:38" s="56" customFormat="1" ht="26.25" customHeight="1">
      <c r="A221" s="54">
        <f>+A218</f>
        <v>35</v>
      </c>
      <c r="C221" s="87">
        <v>0</v>
      </c>
      <c r="D221" s="142"/>
      <c r="E221" s="142"/>
      <c r="F221" s="200"/>
      <c r="G221" s="200"/>
      <c r="H221" s="200"/>
      <c r="I221" s="200"/>
      <c r="J221" s="200"/>
      <c r="K221" s="200"/>
      <c r="L221" s="200"/>
      <c r="M221" s="200"/>
      <c r="N221" s="200"/>
      <c r="O221" s="315"/>
      <c r="P221" s="337"/>
      <c r="Q221" s="337"/>
      <c r="R221" s="337"/>
      <c r="S221" s="400"/>
      <c r="T221" s="421"/>
      <c r="U221" s="444"/>
      <c r="V221" s="464"/>
      <c r="W221" s="464"/>
      <c r="X221" s="464"/>
      <c r="Y221" s="464"/>
      <c r="Z221" s="464"/>
      <c r="AA221" s="464"/>
      <c r="AB221" s="464"/>
      <c r="AC221" s="464"/>
      <c r="AD221" s="464"/>
      <c r="AE221" s="464"/>
      <c r="AF221" s="464"/>
      <c r="AG221" s="464"/>
      <c r="AH221" s="464"/>
      <c r="AI221" s="464"/>
      <c r="AJ221" s="464"/>
      <c r="AK221" s="464"/>
      <c r="AL221" s="464"/>
    </row>
    <row r="222" spans="1:38" s="56" customFormat="1" ht="26.25" customHeight="1">
      <c r="A222" s="54">
        <f t="shared" ref="A222:A232" si="7">+A221</f>
        <v>35</v>
      </c>
      <c r="C222" s="87">
        <v>0</v>
      </c>
      <c r="D222" s="142"/>
      <c r="E222" s="142"/>
      <c r="F222" s="200"/>
      <c r="G222" s="200"/>
      <c r="H222" s="200"/>
      <c r="I222" s="200"/>
      <c r="J222" s="200"/>
      <c r="K222" s="200"/>
      <c r="L222" s="200"/>
      <c r="M222" s="200"/>
      <c r="N222" s="200"/>
      <c r="O222" s="315"/>
      <c r="P222" s="337"/>
      <c r="Q222" s="337"/>
      <c r="R222" s="337"/>
      <c r="S222" s="400"/>
      <c r="T222" s="421"/>
      <c r="U222" s="444"/>
      <c r="V222" s="470"/>
      <c r="W222" s="470"/>
      <c r="X222" s="470"/>
      <c r="Y222" s="470"/>
      <c r="Z222" s="470"/>
      <c r="AA222" s="470"/>
      <c r="AB222" s="470"/>
      <c r="AC222" s="470"/>
      <c r="AD222" s="470"/>
      <c r="AE222" s="470"/>
      <c r="AF222" s="470"/>
      <c r="AG222" s="470"/>
      <c r="AH222" s="470"/>
      <c r="AI222" s="470"/>
      <c r="AJ222" s="470"/>
      <c r="AK222" s="470"/>
      <c r="AL222" s="470"/>
    </row>
    <row r="223" spans="1:38" s="56" customFormat="1" ht="26.25" customHeight="1">
      <c r="A223" s="54">
        <f t="shared" si="7"/>
        <v>35</v>
      </c>
      <c r="C223" s="87">
        <v>0</v>
      </c>
      <c r="D223" s="142"/>
      <c r="E223" s="142"/>
      <c r="F223" s="200"/>
      <c r="G223" s="200"/>
      <c r="H223" s="200"/>
      <c r="I223" s="200"/>
      <c r="J223" s="200"/>
      <c r="K223" s="200"/>
      <c r="L223" s="200"/>
      <c r="M223" s="200"/>
      <c r="N223" s="200"/>
      <c r="O223" s="315"/>
      <c r="P223" s="337"/>
      <c r="Q223" s="337"/>
      <c r="R223" s="337"/>
      <c r="S223" s="400"/>
      <c r="T223" s="422"/>
      <c r="U223" s="424"/>
      <c r="V223" s="470"/>
      <c r="W223" s="470"/>
      <c r="X223" s="470"/>
      <c r="Y223" s="470"/>
      <c r="Z223" s="470"/>
      <c r="AA223" s="470"/>
      <c r="AB223" s="470"/>
      <c r="AC223" s="470"/>
      <c r="AD223" s="470"/>
      <c r="AE223" s="470"/>
      <c r="AF223" s="470"/>
      <c r="AG223" s="470"/>
      <c r="AH223" s="470"/>
      <c r="AI223" s="470"/>
      <c r="AJ223" s="470"/>
      <c r="AK223" s="470"/>
      <c r="AL223" s="470"/>
    </row>
    <row r="224" spans="1:38" s="56" customFormat="1" ht="26.25" customHeight="1">
      <c r="A224" s="54">
        <f t="shared" si="7"/>
        <v>35</v>
      </c>
      <c r="C224" s="87">
        <v>0</v>
      </c>
      <c r="D224" s="142"/>
      <c r="E224" s="142"/>
      <c r="F224" s="200"/>
      <c r="G224" s="200"/>
      <c r="H224" s="200"/>
      <c r="I224" s="200"/>
      <c r="J224" s="200"/>
      <c r="K224" s="200"/>
      <c r="L224" s="200"/>
      <c r="M224" s="200"/>
      <c r="N224" s="200"/>
      <c r="O224" s="315"/>
      <c r="P224" s="337"/>
      <c r="Q224" s="337"/>
      <c r="R224" s="337"/>
      <c r="S224" s="400"/>
      <c r="T224" s="422"/>
      <c r="U224" s="424"/>
      <c r="V224" s="470"/>
      <c r="W224" s="470"/>
      <c r="X224" s="470"/>
      <c r="Y224" s="470"/>
      <c r="Z224" s="470"/>
      <c r="AA224" s="470"/>
      <c r="AB224" s="470"/>
      <c r="AC224" s="470"/>
      <c r="AD224" s="470"/>
      <c r="AE224" s="470"/>
      <c r="AF224" s="470"/>
      <c r="AG224" s="470"/>
      <c r="AH224" s="470"/>
      <c r="AI224" s="470"/>
      <c r="AJ224" s="470"/>
      <c r="AK224" s="470"/>
      <c r="AL224" s="470"/>
    </row>
    <row r="225" spans="1:42" s="56" customFormat="1" ht="26.25" customHeight="1">
      <c r="A225" s="54">
        <f t="shared" si="7"/>
        <v>35</v>
      </c>
      <c r="C225" s="87">
        <v>0</v>
      </c>
      <c r="D225" s="142"/>
      <c r="E225" s="142"/>
      <c r="F225" s="200"/>
      <c r="G225" s="200"/>
      <c r="H225" s="200"/>
      <c r="I225" s="200"/>
      <c r="J225" s="200"/>
      <c r="K225" s="200"/>
      <c r="L225" s="200"/>
      <c r="M225" s="200"/>
      <c r="N225" s="200"/>
      <c r="O225" s="315"/>
      <c r="P225" s="337"/>
      <c r="Q225" s="337"/>
      <c r="R225" s="337"/>
      <c r="S225" s="400"/>
      <c r="T225" s="422"/>
      <c r="U225" s="424"/>
      <c r="V225" s="470"/>
      <c r="W225" s="470"/>
      <c r="X225" s="470"/>
      <c r="Y225" s="470"/>
      <c r="Z225" s="470"/>
      <c r="AA225" s="470"/>
      <c r="AB225" s="470"/>
      <c r="AC225" s="470"/>
      <c r="AD225" s="470"/>
      <c r="AE225" s="470"/>
      <c r="AF225" s="470"/>
      <c r="AG225" s="470"/>
      <c r="AH225" s="470"/>
      <c r="AI225" s="470"/>
      <c r="AJ225" s="470"/>
      <c r="AK225" s="470"/>
      <c r="AL225" s="470"/>
    </row>
    <row r="226" spans="1:42" s="56" customFormat="1" ht="26.25" customHeight="1">
      <c r="A226" s="54">
        <f t="shared" si="7"/>
        <v>35</v>
      </c>
      <c r="C226" s="87">
        <v>0</v>
      </c>
      <c r="D226" s="142"/>
      <c r="E226" s="142"/>
      <c r="F226" s="200"/>
      <c r="G226" s="200"/>
      <c r="H226" s="200"/>
      <c r="I226" s="200"/>
      <c r="J226" s="200"/>
      <c r="K226" s="200"/>
      <c r="L226" s="200"/>
      <c r="M226" s="200"/>
      <c r="N226" s="200"/>
      <c r="O226" s="315"/>
      <c r="P226" s="337"/>
      <c r="Q226" s="337"/>
      <c r="R226" s="337"/>
      <c r="S226" s="400"/>
      <c r="T226" s="422"/>
      <c r="U226" s="424"/>
      <c r="V226" s="470"/>
      <c r="W226" s="470"/>
      <c r="X226" s="470"/>
      <c r="Y226" s="470"/>
      <c r="Z226" s="470"/>
      <c r="AA226" s="470"/>
      <c r="AB226" s="470"/>
      <c r="AC226" s="470"/>
      <c r="AD226" s="470"/>
      <c r="AE226" s="470"/>
      <c r="AF226" s="470"/>
      <c r="AG226" s="470"/>
      <c r="AH226" s="470"/>
      <c r="AI226" s="470"/>
      <c r="AJ226" s="470"/>
      <c r="AK226" s="470"/>
      <c r="AL226" s="470"/>
    </row>
    <row r="227" spans="1:42" s="56" customFormat="1" ht="26.25" customHeight="1">
      <c r="A227" s="54">
        <f t="shared" si="7"/>
        <v>35</v>
      </c>
      <c r="C227" s="87">
        <v>0</v>
      </c>
      <c r="D227" s="142"/>
      <c r="E227" s="142"/>
      <c r="F227" s="200"/>
      <c r="G227" s="200"/>
      <c r="H227" s="200"/>
      <c r="I227" s="200"/>
      <c r="J227" s="200"/>
      <c r="K227" s="200"/>
      <c r="L227" s="200"/>
      <c r="M227" s="200"/>
      <c r="N227" s="200"/>
      <c r="O227" s="315"/>
      <c r="P227" s="337"/>
      <c r="Q227" s="337"/>
      <c r="R227" s="337"/>
      <c r="S227" s="400"/>
      <c r="T227" s="422"/>
      <c r="U227" s="424"/>
      <c r="V227" s="470"/>
      <c r="W227" s="470"/>
      <c r="X227" s="470"/>
      <c r="Y227" s="470"/>
      <c r="Z227" s="470"/>
      <c r="AA227" s="470"/>
      <c r="AB227" s="470"/>
      <c r="AC227" s="470"/>
      <c r="AD227" s="470"/>
      <c r="AE227" s="470"/>
      <c r="AF227" s="470"/>
      <c r="AG227" s="470"/>
      <c r="AH227" s="470"/>
      <c r="AI227" s="470"/>
      <c r="AJ227" s="470"/>
      <c r="AK227" s="470"/>
      <c r="AL227" s="470"/>
    </row>
    <row r="228" spans="1:42" s="56" customFormat="1" ht="26.25" customHeight="1">
      <c r="A228" s="54">
        <f t="shared" si="7"/>
        <v>35</v>
      </c>
      <c r="C228" s="87">
        <v>0</v>
      </c>
      <c r="D228" s="142"/>
      <c r="E228" s="142"/>
      <c r="F228" s="200"/>
      <c r="G228" s="200"/>
      <c r="H228" s="200"/>
      <c r="I228" s="200"/>
      <c r="J228" s="200"/>
      <c r="K228" s="200"/>
      <c r="L228" s="200"/>
      <c r="M228" s="200"/>
      <c r="N228" s="200"/>
      <c r="O228" s="315"/>
      <c r="P228" s="337"/>
      <c r="Q228" s="337"/>
      <c r="R228" s="337"/>
      <c r="S228" s="400"/>
      <c r="T228" s="422"/>
      <c r="U228" s="424"/>
      <c r="V228" s="470"/>
      <c r="W228" s="470"/>
      <c r="X228" s="470"/>
      <c r="Y228" s="470"/>
      <c r="Z228" s="470"/>
      <c r="AA228" s="470"/>
      <c r="AB228" s="470"/>
      <c r="AC228" s="470"/>
      <c r="AD228" s="470"/>
      <c r="AE228" s="470"/>
      <c r="AF228" s="470"/>
      <c r="AG228" s="470"/>
      <c r="AH228" s="470"/>
      <c r="AI228" s="470"/>
      <c r="AJ228" s="470"/>
      <c r="AK228" s="470"/>
      <c r="AL228" s="470"/>
    </row>
    <row r="229" spans="1:42" s="56" customFormat="1" ht="26.25" customHeight="1">
      <c r="A229" s="54">
        <f t="shared" si="7"/>
        <v>35</v>
      </c>
      <c r="C229" s="87">
        <v>0</v>
      </c>
      <c r="D229" s="142"/>
      <c r="E229" s="142"/>
      <c r="F229" s="200"/>
      <c r="G229" s="200"/>
      <c r="H229" s="200"/>
      <c r="I229" s="200"/>
      <c r="J229" s="200"/>
      <c r="K229" s="200"/>
      <c r="L229" s="200"/>
      <c r="M229" s="200"/>
      <c r="N229" s="200"/>
      <c r="O229" s="315"/>
      <c r="P229" s="337"/>
      <c r="Q229" s="337"/>
      <c r="R229" s="337"/>
      <c r="S229" s="400"/>
      <c r="T229" s="422"/>
      <c r="U229" s="424"/>
      <c r="V229" s="470"/>
      <c r="W229" s="470"/>
      <c r="X229" s="470"/>
      <c r="Y229" s="470"/>
      <c r="Z229" s="470"/>
      <c r="AA229" s="470"/>
      <c r="AB229" s="470"/>
      <c r="AC229" s="470"/>
      <c r="AD229" s="470"/>
      <c r="AE229" s="470"/>
      <c r="AF229" s="470"/>
      <c r="AG229" s="470"/>
      <c r="AH229" s="470"/>
      <c r="AI229" s="470"/>
      <c r="AJ229" s="470"/>
      <c r="AK229" s="470"/>
      <c r="AL229" s="470"/>
    </row>
    <row r="230" spans="1:42" s="56" customFormat="1" ht="26.25" customHeight="1">
      <c r="A230" s="54">
        <f t="shared" si="7"/>
        <v>35</v>
      </c>
      <c r="C230" s="87">
        <v>0</v>
      </c>
      <c r="D230" s="142"/>
      <c r="E230" s="142"/>
      <c r="F230" s="200"/>
      <c r="G230" s="200"/>
      <c r="H230" s="200"/>
      <c r="I230" s="200"/>
      <c r="J230" s="200"/>
      <c r="K230" s="200"/>
      <c r="L230" s="200"/>
      <c r="M230" s="200"/>
      <c r="N230" s="200"/>
      <c r="O230" s="315"/>
      <c r="P230" s="337"/>
      <c r="Q230" s="337"/>
      <c r="R230" s="337"/>
      <c r="S230" s="400"/>
      <c r="T230" s="422"/>
      <c r="U230" s="424"/>
      <c r="V230" s="470"/>
      <c r="W230" s="470"/>
      <c r="X230" s="470"/>
      <c r="Y230" s="470"/>
      <c r="Z230" s="470"/>
      <c r="AA230" s="470"/>
      <c r="AB230" s="470"/>
      <c r="AC230" s="470"/>
      <c r="AD230" s="470"/>
      <c r="AE230" s="470"/>
      <c r="AF230" s="470"/>
      <c r="AG230" s="470"/>
      <c r="AH230" s="470"/>
      <c r="AI230" s="470"/>
      <c r="AJ230" s="470"/>
      <c r="AK230" s="470"/>
      <c r="AL230" s="470"/>
    </row>
    <row r="231" spans="1:42" s="56" customFormat="1" ht="26.25" customHeight="1">
      <c r="A231" s="54">
        <f t="shared" si="7"/>
        <v>35</v>
      </c>
      <c r="C231" s="87">
        <v>0</v>
      </c>
      <c r="D231" s="142"/>
      <c r="E231" s="142"/>
      <c r="F231" s="200"/>
      <c r="G231" s="200"/>
      <c r="H231" s="200"/>
      <c r="I231" s="200"/>
      <c r="J231" s="200"/>
      <c r="K231" s="200"/>
      <c r="L231" s="200"/>
      <c r="M231" s="200"/>
      <c r="N231" s="200"/>
      <c r="O231" s="315"/>
      <c r="P231" s="337"/>
      <c r="Q231" s="337"/>
      <c r="R231" s="337"/>
      <c r="S231" s="400"/>
      <c r="T231" s="423" t="s">
        <v>95</v>
      </c>
      <c r="U231" s="445"/>
      <c r="V231" s="471" t="s">
        <v>186</v>
      </c>
      <c r="W231" s="471"/>
      <c r="X231" s="471"/>
      <c r="Y231" s="471"/>
      <c r="Z231" s="471"/>
      <c r="AA231" s="471"/>
      <c r="AB231" s="471"/>
      <c r="AC231" s="471"/>
      <c r="AD231" s="471"/>
      <c r="AE231" s="471"/>
      <c r="AF231" s="471"/>
      <c r="AG231" s="471"/>
      <c r="AH231" s="471"/>
      <c r="AI231" s="415"/>
      <c r="AJ231" s="415"/>
      <c r="AK231" s="415"/>
      <c r="AL231" s="415"/>
    </row>
    <row r="232" spans="1:42" s="56" customFormat="1" ht="26.25" customHeight="1">
      <c r="A232" s="54">
        <f t="shared" si="7"/>
        <v>35</v>
      </c>
      <c r="C232" s="87">
        <v>0</v>
      </c>
      <c r="D232" s="142"/>
      <c r="E232" s="142"/>
      <c r="F232" s="200"/>
      <c r="G232" s="200"/>
      <c r="H232" s="200"/>
      <c r="I232" s="200"/>
      <c r="J232" s="200"/>
      <c r="K232" s="200"/>
      <c r="L232" s="200"/>
      <c r="M232" s="200"/>
      <c r="N232" s="200"/>
      <c r="O232" s="315"/>
      <c r="P232" s="337"/>
      <c r="Q232" s="337"/>
      <c r="R232" s="337"/>
      <c r="S232" s="400"/>
      <c r="T232" s="406"/>
      <c r="U232" s="415"/>
      <c r="V232" s="464" t="s">
        <v>187</v>
      </c>
      <c r="W232" s="489"/>
      <c r="X232" s="489"/>
      <c r="Y232" s="489"/>
      <c r="Z232" s="489"/>
      <c r="AA232" s="489"/>
      <c r="AB232" s="489"/>
      <c r="AC232" s="489"/>
      <c r="AD232" s="489"/>
      <c r="AE232" s="489"/>
      <c r="AF232" s="489"/>
      <c r="AG232" s="489"/>
      <c r="AH232" s="489"/>
      <c r="AI232" s="489"/>
      <c r="AJ232" s="489"/>
      <c r="AK232" s="489"/>
      <c r="AL232" s="489"/>
    </row>
    <row r="233" spans="1:42" s="56" customFormat="1" ht="7.5" customHeight="1">
      <c r="A233" s="54">
        <v>11</v>
      </c>
      <c r="C233" s="93">
        <v>0</v>
      </c>
      <c r="D233" s="146"/>
      <c r="E233" s="175"/>
      <c r="F233" s="206"/>
      <c r="G233" s="216"/>
      <c r="H233" s="216"/>
      <c r="I233" s="216"/>
      <c r="J233" s="216"/>
      <c r="K233" s="216"/>
      <c r="L233" s="216"/>
      <c r="M233" s="216"/>
      <c r="N233" s="302"/>
      <c r="O233" s="253"/>
      <c r="P233" s="267"/>
      <c r="Q233" s="267"/>
      <c r="R233" s="267"/>
      <c r="S233" s="401"/>
      <c r="T233" s="406"/>
      <c r="U233" s="415"/>
      <c r="V233" s="464"/>
      <c r="W233" s="489"/>
      <c r="X233" s="489"/>
      <c r="Y233" s="95" t="s">
        <v>181</v>
      </c>
      <c r="Z233" s="97"/>
      <c r="AA233" s="97"/>
      <c r="AB233" s="97"/>
      <c r="AC233" s="97"/>
      <c r="AD233" s="97"/>
      <c r="AE233" s="97"/>
      <c r="AF233" s="97"/>
      <c r="AG233" s="97"/>
      <c r="AH233" s="232"/>
      <c r="AI233" s="550" t="s">
        <v>169</v>
      </c>
      <c r="AJ233" s="550"/>
      <c r="AK233" s="550"/>
      <c r="AL233" s="600"/>
    </row>
    <row r="234" spans="1:42" s="56" customFormat="1" ht="17.25" customHeight="1">
      <c r="A234" s="54">
        <v>24</v>
      </c>
      <c r="C234" s="121"/>
      <c r="D234" s="159"/>
      <c r="E234" s="179"/>
      <c r="F234" s="207"/>
      <c r="G234" s="217"/>
      <c r="H234" s="217"/>
      <c r="I234" s="217"/>
      <c r="J234" s="217"/>
      <c r="K234" s="217"/>
      <c r="L234" s="217"/>
      <c r="M234" s="217"/>
      <c r="N234" s="303"/>
      <c r="O234" s="312"/>
      <c r="P234" s="335"/>
      <c r="Q234" s="335"/>
      <c r="R234" s="335"/>
      <c r="S234" s="398"/>
      <c r="T234" s="406"/>
      <c r="U234" s="415"/>
      <c r="V234" s="415"/>
      <c r="W234" s="415"/>
      <c r="X234" s="100"/>
      <c r="Y234" s="96"/>
      <c r="Z234" s="148"/>
      <c r="AA234" s="148"/>
      <c r="AB234" s="148"/>
      <c r="AC234" s="148"/>
      <c r="AD234" s="148"/>
      <c r="AE234" s="148"/>
      <c r="AF234" s="148"/>
      <c r="AG234" s="148"/>
      <c r="AH234" s="233"/>
      <c r="AI234" s="268"/>
      <c r="AJ234" s="268"/>
      <c r="AK234" s="268"/>
      <c r="AL234" s="616"/>
    </row>
    <row r="235" spans="1:42" s="56" customFormat="1" ht="7.5" customHeight="1">
      <c r="A235" s="54">
        <v>11</v>
      </c>
      <c r="C235" s="93">
        <v>0</v>
      </c>
      <c r="D235" s="146"/>
      <c r="E235" s="175"/>
      <c r="F235" s="204"/>
      <c r="G235" s="214"/>
      <c r="H235" s="214"/>
      <c r="I235" s="214"/>
      <c r="J235" s="214"/>
      <c r="K235" s="214"/>
      <c r="L235" s="214"/>
      <c r="M235" s="214"/>
      <c r="N235" s="300"/>
      <c r="O235" s="253"/>
      <c r="P235" s="267"/>
      <c r="Q235" s="267"/>
      <c r="R235" s="267"/>
      <c r="S235" s="401"/>
      <c r="T235" s="406"/>
      <c r="U235" s="415"/>
      <c r="V235" s="415"/>
      <c r="W235" s="415"/>
      <c r="X235" s="432"/>
      <c r="Y235" s="95" t="s">
        <v>115</v>
      </c>
      <c r="Z235" s="97"/>
      <c r="AA235" s="97"/>
      <c r="AB235" s="97"/>
      <c r="AC235" s="97"/>
      <c r="AD235" s="97"/>
      <c r="AE235" s="97"/>
      <c r="AF235" s="97"/>
      <c r="AG235" s="97"/>
      <c r="AH235" s="232"/>
      <c r="AI235" s="552" t="s">
        <v>169</v>
      </c>
      <c r="AJ235" s="552"/>
      <c r="AK235" s="552"/>
      <c r="AL235" s="602"/>
    </row>
    <row r="236" spans="1:42" s="56" customFormat="1" ht="17.25" customHeight="1">
      <c r="A236" s="54">
        <v>24</v>
      </c>
      <c r="C236" s="94"/>
      <c r="D236" s="147"/>
      <c r="E236" s="176"/>
      <c r="F236" s="208"/>
      <c r="G236" s="218"/>
      <c r="H236" s="218"/>
      <c r="I236" s="218"/>
      <c r="J236" s="218"/>
      <c r="K236" s="218"/>
      <c r="L236" s="218"/>
      <c r="M236" s="218"/>
      <c r="N236" s="304"/>
      <c r="O236" s="254"/>
      <c r="P236" s="268"/>
      <c r="Q236" s="268"/>
      <c r="R236" s="268"/>
      <c r="S236" s="404"/>
      <c r="T236" s="406"/>
      <c r="U236" s="415"/>
      <c r="V236" s="415"/>
      <c r="W236" s="415"/>
      <c r="X236" s="432"/>
      <c r="Y236" s="96"/>
      <c r="Z236" s="148"/>
      <c r="AA236" s="148"/>
      <c r="AB236" s="148"/>
      <c r="AC236" s="148"/>
      <c r="AD236" s="148"/>
      <c r="AE236" s="148"/>
      <c r="AF236" s="148"/>
      <c r="AG236" s="148"/>
      <c r="AH236" s="233"/>
      <c r="AI236" s="268"/>
      <c r="AJ236" s="268"/>
      <c r="AK236" s="268"/>
      <c r="AL236" s="616"/>
      <c r="AM236" s="621"/>
    </row>
    <row r="237" spans="1:42" s="56" customFormat="1" ht="26.25" customHeight="1">
      <c r="A237" s="54">
        <f>+A232</f>
        <v>35</v>
      </c>
      <c r="C237" s="111" t="s">
        <v>358</v>
      </c>
      <c r="D237" s="156"/>
      <c r="E237" s="156"/>
      <c r="F237" s="156"/>
      <c r="G237" s="156"/>
      <c r="H237" s="156"/>
      <c r="I237" s="156"/>
      <c r="J237" s="156"/>
      <c r="K237" s="156"/>
      <c r="L237" s="156"/>
      <c r="M237" s="156"/>
      <c r="N237" s="299"/>
      <c r="O237" s="313">
        <f>SUM(O220:S236)</f>
        <v>0</v>
      </c>
      <c r="P237" s="336"/>
      <c r="Q237" s="336"/>
      <c r="R237" s="336"/>
      <c r="S237" s="399"/>
      <c r="T237" s="417"/>
      <c r="U237" s="415"/>
      <c r="V237" s="415"/>
      <c r="W237" s="415"/>
      <c r="X237" s="415"/>
      <c r="Y237" s="97"/>
      <c r="Z237" s="97"/>
      <c r="AA237" s="97"/>
      <c r="AB237" s="97"/>
      <c r="AC237" s="97"/>
      <c r="AD237" s="97"/>
      <c r="AE237" s="97"/>
      <c r="AF237" s="97"/>
      <c r="AG237" s="97"/>
      <c r="AH237" s="97"/>
      <c r="AM237" s="622">
        <f>+O237-AI234+AI236</f>
        <v>0</v>
      </c>
      <c r="AN237" s="623"/>
      <c r="AO237" s="623"/>
      <c r="AP237" s="623"/>
    </row>
    <row r="238" spans="1:42" s="56" customFormat="1" ht="11.25" customHeight="1">
      <c r="A238" s="54">
        <v>15</v>
      </c>
      <c r="C238" s="120"/>
      <c r="D238" s="120"/>
      <c r="E238" s="120"/>
      <c r="F238" s="120"/>
      <c r="G238" s="120"/>
      <c r="H238" s="120"/>
      <c r="I238" s="120"/>
      <c r="J238" s="120"/>
      <c r="K238" s="120"/>
      <c r="L238" s="120"/>
      <c r="M238" s="120"/>
      <c r="N238" s="120"/>
      <c r="O238" s="316"/>
      <c r="P238" s="316"/>
      <c r="Q238" s="316"/>
      <c r="R238" s="316"/>
      <c r="S238" s="316"/>
      <c r="T238" s="415"/>
      <c r="U238" s="415"/>
      <c r="V238" s="415"/>
      <c r="W238" s="415"/>
      <c r="X238" s="415"/>
      <c r="Y238" s="415"/>
      <c r="Z238" s="415"/>
      <c r="AA238" s="415"/>
      <c r="AB238" s="415"/>
      <c r="AC238" s="415"/>
      <c r="AD238" s="415"/>
      <c r="AE238" s="415"/>
      <c r="AF238" s="415"/>
      <c r="AG238" s="415"/>
      <c r="AH238" s="415"/>
      <c r="AI238" s="415"/>
      <c r="AJ238" s="415"/>
      <c r="AK238" s="415"/>
      <c r="AL238" s="415"/>
    </row>
    <row r="239" spans="1:42" s="56" customFormat="1" ht="26.25" customHeight="1">
      <c r="A239" s="54">
        <f>+A237</f>
        <v>35</v>
      </c>
      <c r="C239" s="84" t="s">
        <v>190</v>
      </c>
      <c r="D239" s="84"/>
      <c r="E239" s="84"/>
      <c r="F239" s="84"/>
      <c r="G239" s="84"/>
      <c r="H239" s="84"/>
      <c r="I239" s="84"/>
      <c r="J239" s="84"/>
      <c r="K239" s="84"/>
      <c r="L239" s="84"/>
      <c r="M239" s="84"/>
      <c r="N239" s="84"/>
      <c r="O239" s="154"/>
      <c r="P239" s="154"/>
      <c r="Q239" s="154"/>
      <c r="R239" s="154"/>
      <c r="S239" s="154"/>
      <c r="T239" s="415"/>
      <c r="U239" s="415"/>
      <c r="V239" s="415"/>
      <c r="W239" s="415"/>
      <c r="X239" s="415"/>
      <c r="Y239" s="415"/>
      <c r="Z239" s="415"/>
      <c r="AA239" s="415"/>
      <c r="AB239" s="415"/>
      <c r="AC239" s="415"/>
      <c r="AD239" s="415"/>
      <c r="AE239" s="415"/>
      <c r="AF239" s="415"/>
      <c r="AG239" s="415"/>
      <c r="AH239" s="415"/>
      <c r="AI239" s="415"/>
      <c r="AJ239" s="415"/>
      <c r="AK239" s="415"/>
      <c r="AL239" s="415"/>
    </row>
    <row r="240" spans="1:42" s="56" customFormat="1" ht="26.25" customHeight="1">
      <c r="A240" s="54">
        <f>+A239</f>
        <v>35</v>
      </c>
      <c r="C240" s="85" t="s">
        <v>51</v>
      </c>
      <c r="D240" s="140"/>
      <c r="E240" s="140"/>
      <c r="F240" s="140" t="s">
        <v>172</v>
      </c>
      <c r="G240" s="140"/>
      <c r="H240" s="140"/>
      <c r="I240" s="140"/>
      <c r="J240" s="140"/>
      <c r="K240" s="140"/>
      <c r="L240" s="140"/>
      <c r="M240" s="140"/>
      <c r="N240" s="140"/>
      <c r="O240" s="140" t="s">
        <v>103</v>
      </c>
      <c r="P240" s="140"/>
      <c r="Q240" s="140"/>
      <c r="R240" s="140"/>
      <c r="S240" s="367"/>
      <c r="U240" s="441" t="s">
        <v>78</v>
      </c>
      <c r="V240" s="464" t="s">
        <v>179</v>
      </c>
      <c r="W240" s="464"/>
      <c r="X240" s="464"/>
      <c r="Y240" s="464"/>
      <c r="Z240" s="464"/>
      <c r="AA240" s="464"/>
      <c r="AB240" s="464"/>
      <c r="AC240" s="464"/>
      <c r="AD240" s="464"/>
      <c r="AE240" s="464"/>
      <c r="AF240" s="464"/>
      <c r="AG240" s="464"/>
      <c r="AH240" s="464"/>
      <c r="AI240" s="464"/>
      <c r="AJ240" s="464"/>
      <c r="AK240" s="464"/>
      <c r="AL240" s="464"/>
    </row>
    <row r="241" spans="1:38" s="56" customFormat="1" ht="8.25" customHeight="1">
      <c r="A241" s="54">
        <v>11</v>
      </c>
      <c r="C241" s="86">
        <v>0</v>
      </c>
      <c r="D241" s="141"/>
      <c r="E241" s="141"/>
      <c r="F241" s="199"/>
      <c r="G241" s="199"/>
      <c r="H241" s="199"/>
      <c r="I241" s="199"/>
      <c r="J241" s="199"/>
      <c r="K241" s="199"/>
      <c r="L241" s="199"/>
      <c r="M241" s="199"/>
      <c r="N241" s="199"/>
      <c r="O241" s="310" t="s">
        <v>84</v>
      </c>
      <c r="P241" s="310"/>
      <c r="Q241" s="310"/>
      <c r="R241" s="310"/>
      <c r="S241" s="396"/>
      <c r="T241" s="406"/>
      <c r="U241" s="415"/>
      <c r="V241" s="464"/>
      <c r="W241" s="464"/>
      <c r="X241" s="464"/>
      <c r="Y241" s="464"/>
      <c r="Z241" s="464"/>
      <c r="AA241" s="464"/>
      <c r="AB241" s="464"/>
      <c r="AC241" s="464"/>
      <c r="AD241" s="464"/>
      <c r="AE241" s="464"/>
      <c r="AF241" s="464"/>
      <c r="AG241" s="464"/>
      <c r="AH241" s="464"/>
      <c r="AI241" s="464"/>
      <c r="AJ241" s="464"/>
      <c r="AK241" s="464"/>
      <c r="AL241" s="464"/>
    </row>
    <row r="242" spans="1:38" s="56" customFormat="1" ht="18" customHeight="1">
      <c r="A242" s="54">
        <v>24</v>
      </c>
      <c r="C242" s="87"/>
      <c r="D242" s="142"/>
      <c r="E242" s="142"/>
      <c r="F242" s="200"/>
      <c r="G242" s="200"/>
      <c r="H242" s="200"/>
      <c r="I242" s="200"/>
      <c r="J242" s="200"/>
      <c r="K242" s="200"/>
      <c r="L242" s="200"/>
      <c r="M242" s="200"/>
      <c r="N242" s="200"/>
      <c r="O242" s="246"/>
      <c r="P242" s="246"/>
      <c r="Q242" s="246"/>
      <c r="R242" s="246"/>
      <c r="S242" s="369"/>
      <c r="T242" s="406"/>
      <c r="U242" s="415"/>
      <c r="V242" s="464"/>
      <c r="W242" s="464"/>
      <c r="X242" s="464"/>
      <c r="Y242" s="464"/>
      <c r="Z242" s="464"/>
      <c r="AA242" s="464"/>
      <c r="AB242" s="464"/>
      <c r="AC242" s="464"/>
      <c r="AD242" s="464"/>
      <c r="AE242" s="464"/>
      <c r="AF242" s="464"/>
      <c r="AG242" s="464"/>
      <c r="AH242" s="464"/>
      <c r="AI242" s="464"/>
      <c r="AJ242" s="464"/>
      <c r="AK242" s="464"/>
      <c r="AL242" s="464"/>
    </row>
    <row r="243" spans="1:38" s="56" customFormat="1" ht="26.25" customHeight="1">
      <c r="A243" s="54">
        <f>+A240</f>
        <v>35</v>
      </c>
      <c r="C243" s="87">
        <v>0</v>
      </c>
      <c r="D243" s="142"/>
      <c r="E243" s="142"/>
      <c r="F243" s="200"/>
      <c r="G243" s="200"/>
      <c r="H243" s="200"/>
      <c r="I243" s="200"/>
      <c r="J243" s="200"/>
      <c r="K243" s="200"/>
      <c r="L243" s="200"/>
      <c r="M243" s="200"/>
      <c r="N243" s="200"/>
      <c r="O243" s="315"/>
      <c r="P243" s="337"/>
      <c r="Q243" s="337"/>
      <c r="R243" s="337"/>
      <c r="S243" s="400"/>
      <c r="T243" s="406"/>
      <c r="U243" s="415"/>
      <c r="V243" s="464"/>
      <c r="W243" s="464"/>
      <c r="X243" s="464"/>
      <c r="Y243" s="464"/>
      <c r="Z243" s="464"/>
      <c r="AA243" s="464"/>
      <c r="AB243" s="464"/>
      <c r="AC243" s="464"/>
      <c r="AD243" s="464"/>
      <c r="AE243" s="464"/>
      <c r="AF243" s="464"/>
      <c r="AG243" s="464"/>
      <c r="AH243" s="464"/>
      <c r="AI243" s="464"/>
      <c r="AJ243" s="464"/>
      <c r="AK243" s="464"/>
      <c r="AL243" s="464"/>
    </row>
    <row r="244" spans="1:38" s="56" customFormat="1" ht="26.25" customHeight="1">
      <c r="A244" s="54">
        <f t="shared" ref="A244:A249" si="8">+A243</f>
        <v>35</v>
      </c>
      <c r="C244" s="87">
        <v>0</v>
      </c>
      <c r="D244" s="142"/>
      <c r="E244" s="142"/>
      <c r="F244" s="200"/>
      <c r="G244" s="200"/>
      <c r="H244" s="200"/>
      <c r="I244" s="200"/>
      <c r="J244" s="200"/>
      <c r="K244" s="200"/>
      <c r="L244" s="200"/>
      <c r="M244" s="200"/>
      <c r="N244" s="200"/>
      <c r="O244" s="315"/>
      <c r="P244" s="337"/>
      <c r="Q244" s="337"/>
      <c r="R244" s="337"/>
      <c r="S244" s="400"/>
      <c r="T244" s="406"/>
      <c r="U244" s="415"/>
      <c r="V244" s="415"/>
      <c r="W244" s="415"/>
      <c r="X244" s="415"/>
      <c r="Y244" s="415"/>
      <c r="Z244" s="415"/>
      <c r="AA244" s="415"/>
      <c r="AB244" s="415"/>
      <c r="AC244" s="415"/>
      <c r="AD244" s="415"/>
      <c r="AE244" s="415"/>
      <c r="AF244" s="415"/>
      <c r="AG244" s="415"/>
      <c r="AH244" s="415"/>
      <c r="AI244" s="415"/>
      <c r="AJ244" s="415"/>
      <c r="AK244" s="415"/>
      <c r="AL244" s="415"/>
    </row>
    <row r="245" spans="1:38" s="56" customFormat="1" ht="26.25" customHeight="1">
      <c r="A245" s="54">
        <f t="shared" si="8"/>
        <v>35</v>
      </c>
      <c r="C245" s="87">
        <v>0</v>
      </c>
      <c r="D245" s="142"/>
      <c r="E245" s="142"/>
      <c r="F245" s="200"/>
      <c r="G245" s="200"/>
      <c r="H245" s="200"/>
      <c r="I245" s="200"/>
      <c r="J245" s="200"/>
      <c r="K245" s="200"/>
      <c r="L245" s="200"/>
      <c r="M245" s="200"/>
      <c r="N245" s="200"/>
      <c r="O245" s="315"/>
      <c r="P245" s="337"/>
      <c r="Q245" s="337"/>
      <c r="R245" s="337"/>
      <c r="S245" s="400"/>
      <c r="T245" s="406"/>
      <c r="U245" s="415"/>
      <c r="V245" s="415"/>
      <c r="W245" s="415"/>
      <c r="X245" s="415"/>
      <c r="Y245" s="415"/>
      <c r="Z245" s="415"/>
      <c r="AA245" s="415"/>
      <c r="AB245" s="415"/>
      <c r="AC245" s="415"/>
      <c r="AD245" s="415"/>
      <c r="AE245" s="415"/>
      <c r="AF245" s="415"/>
      <c r="AG245" s="415"/>
      <c r="AH245" s="415"/>
      <c r="AI245" s="415"/>
      <c r="AJ245" s="415"/>
      <c r="AK245" s="415"/>
      <c r="AL245" s="415"/>
    </row>
    <row r="246" spans="1:38" s="56" customFormat="1" ht="26.25" customHeight="1">
      <c r="A246" s="54">
        <f t="shared" si="8"/>
        <v>35</v>
      </c>
      <c r="C246" s="87">
        <v>0</v>
      </c>
      <c r="D246" s="142"/>
      <c r="E246" s="142"/>
      <c r="F246" s="200"/>
      <c r="G246" s="200"/>
      <c r="H246" s="200"/>
      <c r="I246" s="200"/>
      <c r="J246" s="200"/>
      <c r="K246" s="200"/>
      <c r="L246" s="200"/>
      <c r="M246" s="200"/>
      <c r="N246" s="200"/>
      <c r="O246" s="315"/>
      <c r="P246" s="337"/>
      <c r="Q246" s="337"/>
      <c r="R246" s="337"/>
      <c r="S246" s="400"/>
      <c r="T246" s="406"/>
      <c r="U246" s="415"/>
      <c r="V246" s="415"/>
      <c r="W246" s="415"/>
      <c r="X246" s="415"/>
      <c r="Y246" s="415"/>
      <c r="Z246" s="415"/>
      <c r="AA246" s="415"/>
      <c r="AB246" s="415"/>
      <c r="AC246" s="415"/>
      <c r="AD246" s="415"/>
      <c r="AE246" s="415"/>
      <c r="AF246" s="415"/>
      <c r="AG246" s="415"/>
      <c r="AH246" s="415"/>
      <c r="AI246" s="415"/>
      <c r="AJ246" s="415"/>
      <c r="AK246" s="415"/>
      <c r="AL246" s="415"/>
    </row>
    <row r="247" spans="1:38" s="56" customFormat="1" ht="26.25" customHeight="1">
      <c r="A247" s="54">
        <f t="shared" si="8"/>
        <v>35</v>
      </c>
      <c r="C247" s="87">
        <v>0</v>
      </c>
      <c r="D247" s="142"/>
      <c r="E247" s="142"/>
      <c r="F247" s="200"/>
      <c r="G247" s="200"/>
      <c r="H247" s="200"/>
      <c r="I247" s="200"/>
      <c r="J247" s="200"/>
      <c r="K247" s="200"/>
      <c r="L247" s="200"/>
      <c r="M247" s="200"/>
      <c r="N247" s="200"/>
      <c r="O247" s="315"/>
      <c r="P247" s="337"/>
      <c r="Q247" s="337"/>
      <c r="R247" s="337"/>
      <c r="S247" s="400"/>
      <c r="T247" s="406"/>
      <c r="U247" s="415"/>
      <c r="V247" s="415"/>
      <c r="W247" s="415"/>
      <c r="X247" s="415"/>
      <c r="Y247" s="415"/>
      <c r="Z247" s="415"/>
      <c r="AA247" s="415"/>
      <c r="AB247" s="415"/>
      <c r="AC247" s="415"/>
      <c r="AD247" s="415"/>
      <c r="AE247" s="415"/>
      <c r="AF247" s="415"/>
      <c r="AG247" s="415"/>
      <c r="AH247" s="415"/>
      <c r="AI247" s="415"/>
      <c r="AJ247" s="415"/>
      <c r="AK247" s="415"/>
      <c r="AL247" s="415"/>
    </row>
    <row r="248" spans="1:38" s="56" customFormat="1" ht="26.25" customHeight="1">
      <c r="A248" s="54">
        <f t="shared" si="8"/>
        <v>35</v>
      </c>
      <c r="C248" s="111" t="s">
        <v>301</v>
      </c>
      <c r="D248" s="156"/>
      <c r="E248" s="156"/>
      <c r="F248" s="156"/>
      <c r="G248" s="156"/>
      <c r="H248" s="156"/>
      <c r="I248" s="156"/>
      <c r="J248" s="156"/>
      <c r="K248" s="156"/>
      <c r="L248" s="156"/>
      <c r="M248" s="156"/>
      <c r="N248" s="299"/>
      <c r="O248" s="313">
        <f>SUM(O242:S247)</f>
        <v>0</v>
      </c>
      <c r="P248" s="336"/>
      <c r="Q248" s="336"/>
      <c r="R248" s="336"/>
      <c r="S248" s="399"/>
      <c r="T248" s="406"/>
      <c r="U248" s="415"/>
      <c r="V248" s="415"/>
      <c r="W248" s="415"/>
      <c r="X248" s="415"/>
      <c r="Y248" s="415"/>
      <c r="Z248" s="415"/>
      <c r="AA248" s="415"/>
      <c r="AB248" s="415"/>
      <c r="AC248" s="415"/>
      <c r="AD248" s="415"/>
      <c r="AE248" s="415"/>
      <c r="AF248" s="415"/>
      <c r="AG248" s="415"/>
      <c r="AH248" s="415"/>
      <c r="AI248" s="415"/>
      <c r="AJ248" s="415"/>
      <c r="AK248" s="415"/>
      <c r="AL248" s="415"/>
    </row>
    <row r="249" spans="1:38" s="56" customFormat="1" ht="26.25" customHeight="1">
      <c r="A249" s="54">
        <f t="shared" si="8"/>
        <v>35</v>
      </c>
      <c r="C249" s="120"/>
      <c r="D249" s="120"/>
      <c r="E249" s="120"/>
      <c r="F249" s="120"/>
      <c r="G249" s="120"/>
      <c r="H249" s="120"/>
      <c r="I249" s="120"/>
      <c r="J249" s="120"/>
      <c r="K249" s="120"/>
      <c r="L249" s="120"/>
      <c r="M249" s="120"/>
      <c r="N249" s="120"/>
      <c r="O249" s="316"/>
      <c r="P249" s="316"/>
      <c r="Q249" s="316"/>
      <c r="R249" s="316"/>
      <c r="S249" s="316"/>
      <c r="T249" s="100"/>
      <c r="U249" s="415"/>
      <c r="V249" s="415"/>
      <c r="W249" s="415"/>
      <c r="X249" s="415"/>
      <c r="Y249" s="415"/>
      <c r="Z249" s="415"/>
      <c r="AA249" s="415"/>
      <c r="AB249" s="415"/>
      <c r="AC249" s="415"/>
      <c r="AD249" s="415"/>
      <c r="AE249" s="415"/>
      <c r="AF249" s="415"/>
      <c r="AG249" s="415"/>
      <c r="AH249" s="415"/>
      <c r="AI249" s="415"/>
      <c r="AJ249" s="415"/>
      <c r="AK249" s="415"/>
      <c r="AL249" s="415"/>
    </row>
    <row r="250" spans="1:38" s="56" customFormat="1" ht="26.25" customHeight="1">
      <c r="A250" s="54">
        <v>35</v>
      </c>
      <c r="C250" s="84" t="s">
        <v>191</v>
      </c>
      <c r="D250" s="84"/>
      <c r="E250" s="84"/>
      <c r="F250" s="84"/>
      <c r="G250" s="84"/>
      <c r="H250" s="84"/>
      <c r="I250" s="84"/>
      <c r="J250" s="84"/>
      <c r="K250" s="84"/>
      <c r="L250" s="84"/>
      <c r="M250" s="84"/>
      <c r="N250" s="84"/>
      <c r="O250" s="154"/>
      <c r="P250" s="154"/>
      <c r="Q250" s="154"/>
      <c r="R250" s="154"/>
      <c r="S250" s="154"/>
      <c r="T250" s="415"/>
      <c r="U250" s="415"/>
      <c r="V250" s="415"/>
      <c r="W250" s="415"/>
      <c r="X250" s="415"/>
      <c r="Y250" s="415"/>
      <c r="Z250" s="415"/>
      <c r="AA250" s="415"/>
      <c r="AB250" s="415"/>
      <c r="AC250" s="415"/>
      <c r="AD250" s="415"/>
      <c r="AE250" s="415"/>
      <c r="AF250" s="415"/>
      <c r="AG250" s="415"/>
      <c r="AH250" s="415"/>
      <c r="AI250" s="415"/>
      <c r="AJ250" s="415"/>
      <c r="AK250" s="415"/>
      <c r="AL250" s="415"/>
    </row>
    <row r="251" spans="1:38" s="56" customFormat="1" ht="26.25" customHeight="1">
      <c r="A251" s="54">
        <f>+A250</f>
        <v>35</v>
      </c>
      <c r="C251" s="85" t="s">
        <v>51</v>
      </c>
      <c r="D251" s="140"/>
      <c r="E251" s="140"/>
      <c r="F251" s="140" t="s">
        <v>172</v>
      </c>
      <c r="G251" s="140"/>
      <c r="H251" s="140"/>
      <c r="I251" s="140"/>
      <c r="J251" s="140"/>
      <c r="K251" s="140"/>
      <c r="L251" s="140"/>
      <c r="M251" s="140"/>
      <c r="N251" s="140"/>
      <c r="O251" s="140" t="s">
        <v>103</v>
      </c>
      <c r="P251" s="140"/>
      <c r="Q251" s="140"/>
      <c r="R251" s="140"/>
      <c r="S251" s="367"/>
      <c r="U251" s="441" t="s">
        <v>78</v>
      </c>
      <c r="V251" s="464" t="s">
        <v>180</v>
      </c>
      <c r="W251" s="464"/>
      <c r="X251" s="464"/>
      <c r="Y251" s="464"/>
      <c r="Z251" s="464"/>
      <c r="AA251" s="464"/>
      <c r="AB251" s="464"/>
      <c r="AC251" s="464"/>
      <c r="AD251" s="464"/>
      <c r="AE251" s="464"/>
      <c r="AF251" s="464"/>
      <c r="AG251" s="464"/>
      <c r="AH251" s="464"/>
      <c r="AI251" s="464"/>
      <c r="AJ251" s="464"/>
      <c r="AK251" s="464"/>
      <c r="AL251" s="464"/>
    </row>
    <row r="252" spans="1:38" s="56" customFormat="1" ht="8.25" customHeight="1">
      <c r="A252" s="54">
        <v>11</v>
      </c>
      <c r="C252" s="86">
        <v>0</v>
      </c>
      <c r="D252" s="141"/>
      <c r="E252" s="141"/>
      <c r="F252" s="199"/>
      <c r="G252" s="199"/>
      <c r="H252" s="199"/>
      <c r="I252" s="199"/>
      <c r="J252" s="199"/>
      <c r="K252" s="199"/>
      <c r="L252" s="199"/>
      <c r="M252" s="199"/>
      <c r="N252" s="199"/>
      <c r="O252" s="310" t="s">
        <v>84</v>
      </c>
      <c r="P252" s="310"/>
      <c r="Q252" s="310"/>
      <c r="R252" s="310"/>
      <c r="S252" s="396"/>
      <c r="T252" s="406"/>
      <c r="U252" s="415"/>
      <c r="V252" s="464"/>
      <c r="W252" s="464"/>
      <c r="X252" s="464"/>
      <c r="Y252" s="464"/>
      <c r="Z252" s="464"/>
      <c r="AA252" s="464"/>
      <c r="AB252" s="464"/>
      <c r="AC252" s="464"/>
      <c r="AD252" s="464"/>
      <c r="AE252" s="464"/>
      <c r="AF252" s="464"/>
      <c r="AG252" s="464"/>
      <c r="AH252" s="464"/>
      <c r="AI252" s="464"/>
      <c r="AJ252" s="464"/>
      <c r="AK252" s="464"/>
      <c r="AL252" s="464"/>
    </row>
    <row r="253" spans="1:38" s="56" customFormat="1" ht="18" customHeight="1">
      <c r="A253" s="54">
        <v>24</v>
      </c>
      <c r="C253" s="87"/>
      <c r="D253" s="142"/>
      <c r="E253" s="142"/>
      <c r="F253" s="200"/>
      <c r="G253" s="200"/>
      <c r="H253" s="200"/>
      <c r="I253" s="200"/>
      <c r="J253" s="200"/>
      <c r="K253" s="200"/>
      <c r="L253" s="200"/>
      <c r="M253" s="200"/>
      <c r="N253" s="200"/>
      <c r="O253" s="246"/>
      <c r="P253" s="246"/>
      <c r="Q253" s="246"/>
      <c r="R253" s="246"/>
      <c r="S253" s="369"/>
      <c r="T253" s="406"/>
      <c r="U253" s="415"/>
      <c r="V253" s="464"/>
      <c r="W253" s="464"/>
      <c r="X253" s="464"/>
      <c r="Y253" s="464"/>
      <c r="Z253" s="464"/>
      <c r="AA253" s="464"/>
      <c r="AB253" s="464"/>
      <c r="AC253" s="464"/>
      <c r="AD253" s="464"/>
      <c r="AE253" s="464"/>
      <c r="AF253" s="464"/>
      <c r="AG253" s="464"/>
      <c r="AH253" s="464"/>
      <c r="AI253" s="464"/>
      <c r="AJ253" s="464"/>
      <c r="AK253" s="464"/>
      <c r="AL253" s="464"/>
    </row>
    <row r="254" spans="1:38" s="56" customFormat="1" ht="26.25" customHeight="1">
      <c r="A254" s="54">
        <f>+A251</f>
        <v>35</v>
      </c>
      <c r="C254" s="87">
        <v>0</v>
      </c>
      <c r="D254" s="142"/>
      <c r="E254" s="142"/>
      <c r="F254" s="200"/>
      <c r="G254" s="200"/>
      <c r="H254" s="200"/>
      <c r="I254" s="200"/>
      <c r="J254" s="200"/>
      <c r="K254" s="200"/>
      <c r="L254" s="200"/>
      <c r="M254" s="200"/>
      <c r="N254" s="200"/>
      <c r="O254" s="315"/>
      <c r="P254" s="337"/>
      <c r="Q254" s="337"/>
      <c r="R254" s="337"/>
      <c r="S254" s="400"/>
      <c r="T254" s="406"/>
      <c r="U254" s="415"/>
      <c r="V254" s="415"/>
      <c r="W254" s="415"/>
      <c r="X254" s="415"/>
      <c r="Y254" s="415"/>
      <c r="Z254" s="415"/>
      <c r="AA254" s="415"/>
      <c r="AB254" s="415"/>
      <c r="AC254" s="415"/>
      <c r="AD254" s="415"/>
      <c r="AE254" s="415"/>
      <c r="AF254" s="415"/>
      <c r="AG254" s="415"/>
      <c r="AH254" s="415"/>
      <c r="AI254" s="415"/>
      <c r="AJ254" s="415"/>
      <c r="AK254" s="415"/>
      <c r="AL254" s="415"/>
    </row>
    <row r="255" spans="1:38" s="56" customFormat="1" ht="26.25" customHeight="1">
      <c r="A255" s="54">
        <f>+A254</f>
        <v>35</v>
      </c>
      <c r="C255" s="87">
        <v>0</v>
      </c>
      <c r="D255" s="142"/>
      <c r="E255" s="142"/>
      <c r="F255" s="200"/>
      <c r="G255" s="200"/>
      <c r="H255" s="200"/>
      <c r="I255" s="200"/>
      <c r="J255" s="200"/>
      <c r="K255" s="200"/>
      <c r="L255" s="200"/>
      <c r="M255" s="200"/>
      <c r="N255" s="200"/>
      <c r="O255" s="315"/>
      <c r="P255" s="337"/>
      <c r="Q255" s="337"/>
      <c r="R255" s="337"/>
      <c r="S255" s="400"/>
      <c r="T255" s="406"/>
      <c r="U255" s="415"/>
      <c r="V255" s="415"/>
      <c r="W255" s="415"/>
      <c r="X255" s="415"/>
      <c r="Y255" s="415"/>
      <c r="Z255" s="415"/>
      <c r="AA255" s="415"/>
      <c r="AB255" s="415"/>
      <c r="AC255" s="415"/>
      <c r="AD255" s="415"/>
      <c r="AE255" s="415"/>
      <c r="AF255" s="415"/>
      <c r="AG255" s="415"/>
      <c r="AH255" s="415"/>
      <c r="AI255" s="415"/>
      <c r="AJ255" s="415"/>
      <c r="AK255" s="415"/>
      <c r="AL255" s="415"/>
    </row>
    <row r="256" spans="1:38" s="56" customFormat="1" ht="26.25" customHeight="1">
      <c r="A256" s="54">
        <f>+A255</f>
        <v>35</v>
      </c>
      <c r="C256" s="87">
        <v>0</v>
      </c>
      <c r="D256" s="142"/>
      <c r="E256" s="142"/>
      <c r="F256" s="200"/>
      <c r="G256" s="200"/>
      <c r="H256" s="200"/>
      <c r="I256" s="200"/>
      <c r="J256" s="200"/>
      <c r="K256" s="200"/>
      <c r="L256" s="200"/>
      <c r="M256" s="200"/>
      <c r="N256" s="200"/>
      <c r="O256" s="315"/>
      <c r="P256" s="337"/>
      <c r="Q256" s="337"/>
      <c r="R256" s="337"/>
      <c r="S256" s="400"/>
      <c r="T256" s="406"/>
      <c r="U256" s="415"/>
      <c r="V256" s="415"/>
      <c r="W256" s="415"/>
      <c r="X256" s="415"/>
      <c r="Y256" s="415"/>
      <c r="Z256" s="415"/>
      <c r="AA256" s="415"/>
      <c r="AB256" s="415"/>
      <c r="AC256" s="415"/>
      <c r="AD256" s="415"/>
      <c r="AE256" s="415"/>
      <c r="AF256" s="415"/>
      <c r="AG256" s="415"/>
      <c r="AH256" s="415"/>
      <c r="AI256" s="415"/>
      <c r="AJ256" s="415"/>
      <c r="AK256" s="415"/>
      <c r="AL256" s="415"/>
    </row>
    <row r="257" spans="1:38" s="56" customFormat="1" ht="26.25" customHeight="1">
      <c r="A257" s="54">
        <f>+A256</f>
        <v>35</v>
      </c>
      <c r="C257" s="87">
        <v>0</v>
      </c>
      <c r="D257" s="142"/>
      <c r="E257" s="142"/>
      <c r="F257" s="200"/>
      <c r="G257" s="200"/>
      <c r="H257" s="200"/>
      <c r="I257" s="200"/>
      <c r="J257" s="200"/>
      <c r="K257" s="200"/>
      <c r="L257" s="200"/>
      <c r="M257" s="200"/>
      <c r="N257" s="200"/>
      <c r="O257" s="315"/>
      <c r="P257" s="337"/>
      <c r="Q257" s="337"/>
      <c r="R257" s="337"/>
      <c r="S257" s="400"/>
      <c r="T257" s="406"/>
      <c r="U257" s="415"/>
      <c r="V257" s="415"/>
      <c r="W257" s="415"/>
      <c r="X257" s="415"/>
      <c r="Y257" s="415"/>
      <c r="Z257" s="415"/>
      <c r="AA257" s="415"/>
      <c r="AB257" s="415"/>
      <c r="AC257" s="415"/>
      <c r="AD257" s="415"/>
      <c r="AE257" s="415"/>
      <c r="AF257" s="415"/>
      <c r="AG257" s="415"/>
      <c r="AH257" s="415"/>
      <c r="AI257" s="415"/>
      <c r="AJ257" s="415"/>
      <c r="AK257" s="415"/>
      <c r="AL257" s="415"/>
    </row>
    <row r="258" spans="1:38" s="56" customFormat="1" ht="26.25" customHeight="1">
      <c r="A258" s="54">
        <f>+A257</f>
        <v>35</v>
      </c>
      <c r="C258" s="87">
        <v>0</v>
      </c>
      <c r="D258" s="142"/>
      <c r="E258" s="142"/>
      <c r="F258" s="200"/>
      <c r="G258" s="200"/>
      <c r="H258" s="200"/>
      <c r="I258" s="200"/>
      <c r="J258" s="200"/>
      <c r="K258" s="200"/>
      <c r="L258" s="200"/>
      <c r="M258" s="200"/>
      <c r="N258" s="200"/>
      <c r="O258" s="315"/>
      <c r="P258" s="337"/>
      <c r="Q258" s="337"/>
      <c r="R258" s="337"/>
      <c r="S258" s="400"/>
      <c r="T258" s="406"/>
      <c r="U258" s="415"/>
      <c r="V258" s="415"/>
      <c r="W258" s="415"/>
      <c r="X258" s="415"/>
      <c r="Y258" s="415"/>
      <c r="Z258" s="415"/>
      <c r="AA258" s="415"/>
      <c r="AB258" s="415"/>
      <c r="AC258" s="415"/>
      <c r="AD258" s="415"/>
      <c r="AE258" s="415"/>
      <c r="AF258" s="415"/>
      <c r="AG258" s="415"/>
      <c r="AH258" s="415"/>
      <c r="AI258" s="415"/>
      <c r="AJ258" s="415"/>
      <c r="AK258" s="415"/>
      <c r="AL258" s="415"/>
    </row>
    <row r="259" spans="1:38" s="56" customFormat="1" ht="26.25" customHeight="1">
      <c r="A259" s="54">
        <f>+A258</f>
        <v>35</v>
      </c>
      <c r="C259" s="87">
        <v>0</v>
      </c>
      <c r="D259" s="142"/>
      <c r="E259" s="142"/>
      <c r="F259" s="200"/>
      <c r="G259" s="200"/>
      <c r="H259" s="200"/>
      <c r="I259" s="200"/>
      <c r="J259" s="200"/>
      <c r="K259" s="200"/>
      <c r="L259" s="200"/>
      <c r="M259" s="200"/>
      <c r="N259" s="200"/>
      <c r="O259" s="315"/>
      <c r="P259" s="337"/>
      <c r="Q259" s="337"/>
      <c r="R259" s="337"/>
      <c r="S259" s="400"/>
      <c r="T259" s="406"/>
      <c r="U259" s="415"/>
      <c r="V259" s="415"/>
      <c r="W259" s="415"/>
      <c r="X259" s="415"/>
      <c r="Y259" s="415"/>
      <c r="Z259" s="415"/>
      <c r="AA259" s="415"/>
      <c r="AB259" s="415"/>
      <c r="AC259" s="415"/>
      <c r="AD259" s="415"/>
      <c r="AE259" s="415"/>
      <c r="AF259" s="415"/>
      <c r="AG259" s="415"/>
      <c r="AH259" s="415"/>
      <c r="AI259" s="415"/>
      <c r="AJ259" s="415"/>
      <c r="AK259" s="415"/>
      <c r="AL259" s="415"/>
    </row>
    <row r="260" spans="1:38" s="56" customFormat="1" ht="26.25" customHeight="1">
      <c r="A260" s="54">
        <f>+A257</f>
        <v>35</v>
      </c>
      <c r="C260" s="87">
        <v>0</v>
      </c>
      <c r="D260" s="142"/>
      <c r="E260" s="142"/>
      <c r="F260" s="200"/>
      <c r="G260" s="200"/>
      <c r="H260" s="200"/>
      <c r="I260" s="200"/>
      <c r="J260" s="200"/>
      <c r="K260" s="200"/>
      <c r="L260" s="200"/>
      <c r="M260" s="200"/>
      <c r="N260" s="200"/>
      <c r="O260" s="315"/>
      <c r="P260" s="337"/>
      <c r="Q260" s="337"/>
      <c r="R260" s="337"/>
      <c r="S260" s="400"/>
      <c r="T260" s="406"/>
      <c r="U260" s="415"/>
      <c r="V260" s="415"/>
      <c r="W260" s="415"/>
      <c r="X260" s="415"/>
      <c r="Y260" s="415"/>
      <c r="Z260" s="415"/>
      <c r="AA260" s="415"/>
      <c r="AB260" s="415"/>
      <c r="AC260" s="415"/>
      <c r="AD260" s="415"/>
      <c r="AE260" s="415"/>
      <c r="AF260" s="415"/>
      <c r="AG260" s="415"/>
      <c r="AH260" s="415"/>
      <c r="AI260" s="415"/>
      <c r="AJ260" s="415"/>
      <c r="AK260" s="415"/>
      <c r="AL260" s="415"/>
    </row>
    <row r="261" spans="1:38" s="56" customFormat="1" ht="26.25" customHeight="1">
      <c r="A261" s="54">
        <f>+A258</f>
        <v>35</v>
      </c>
      <c r="C261" s="111" t="s">
        <v>43</v>
      </c>
      <c r="D261" s="156"/>
      <c r="E261" s="156"/>
      <c r="F261" s="156"/>
      <c r="G261" s="156"/>
      <c r="H261" s="156"/>
      <c r="I261" s="156"/>
      <c r="J261" s="156"/>
      <c r="K261" s="156"/>
      <c r="L261" s="156"/>
      <c r="M261" s="156"/>
      <c r="N261" s="299"/>
      <c r="O261" s="313">
        <f>SUM(O253:S260)</f>
        <v>0</v>
      </c>
      <c r="P261" s="336"/>
      <c r="Q261" s="336"/>
      <c r="R261" s="336"/>
      <c r="S261" s="399"/>
      <c r="T261" s="406"/>
      <c r="U261" s="415"/>
      <c r="V261" s="415"/>
      <c r="W261" s="415"/>
      <c r="X261" s="415"/>
      <c r="Y261" s="415"/>
      <c r="Z261" s="415"/>
      <c r="AA261" s="415"/>
      <c r="AB261" s="415"/>
      <c r="AC261" s="415"/>
      <c r="AD261" s="415"/>
      <c r="AE261" s="415"/>
      <c r="AF261" s="415"/>
      <c r="AG261" s="415"/>
      <c r="AH261" s="415"/>
      <c r="AI261" s="415"/>
      <c r="AJ261" s="415"/>
      <c r="AK261" s="415"/>
      <c r="AL261" s="415"/>
    </row>
    <row r="262" spans="1:38" ht="11.25" customHeight="1">
      <c r="A262" s="54">
        <v>15</v>
      </c>
      <c r="C262" s="122"/>
      <c r="D262" s="122"/>
      <c r="E262" s="122"/>
      <c r="F262" s="122"/>
      <c r="G262" s="122"/>
      <c r="H262" s="122"/>
      <c r="I262" s="122"/>
      <c r="J262" s="122"/>
      <c r="K262" s="122"/>
      <c r="L262" s="122"/>
      <c r="M262" s="122"/>
      <c r="N262" s="122"/>
      <c r="O262" s="122"/>
      <c r="P262" s="122"/>
      <c r="Q262" s="122"/>
      <c r="R262" s="122"/>
      <c r="S262" s="122"/>
      <c r="T262" s="100"/>
      <c r="U262" s="415"/>
      <c r="V262" s="415"/>
      <c r="W262" s="415"/>
      <c r="X262" s="415"/>
      <c r="Y262" s="415"/>
      <c r="Z262" s="415"/>
      <c r="AA262" s="415"/>
      <c r="AB262" s="415"/>
      <c r="AC262" s="415"/>
      <c r="AD262" s="415"/>
      <c r="AE262" s="415"/>
      <c r="AF262" s="415"/>
      <c r="AG262" s="415"/>
      <c r="AH262" s="415"/>
      <c r="AI262" s="415"/>
      <c r="AJ262" s="415"/>
      <c r="AK262" s="415"/>
      <c r="AL262" s="415"/>
    </row>
    <row r="263" spans="1:38" s="56" customFormat="1" ht="26.25" customHeight="1">
      <c r="A263" s="54">
        <f>+A261</f>
        <v>35</v>
      </c>
      <c r="C263" s="84" t="s">
        <v>213</v>
      </c>
      <c r="D263" s="84"/>
      <c r="E263" s="84"/>
      <c r="F263" s="84"/>
      <c r="G263" s="84"/>
      <c r="H263" s="84"/>
      <c r="I263" s="84"/>
      <c r="J263" s="84"/>
      <c r="K263" s="84"/>
      <c r="L263" s="84"/>
      <c r="M263" s="84"/>
      <c r="N263" s="84"/>
      <c r="O263" s="154"/>
      <c r="P263" s="154"/>
      <c r="Q263" s="154"/>
      <c r="R263" s="154"/>
      <c r="S263" s="154"/>
      <c r="T263" s="100"/>
      <c r="U263" s="415"/>
      <c r="V263" s="415"/>
      <c r="W263" s="415"/>
      <c r="X263" s="415"/>
      <c r="Y263" s="415"/>
      <c r="Z263" s="415"/>
      <c r="AA263" s="415"/>
      <c r="AB263" s="415"/>
      <c r="AC263" s="415"/>
      <c r="AD263" s="415"/>
      <c r="AE263" s="415"/>
      <c r="AF263" s="415"/>
      <c r="AG263" s="415"/>
      <c r="AH263" s="415"/>
      <c r="AI263" s="415"/>
      <c r="AJ263" s="415"/>
      <c r="AK263" s="415"/>
      <c r="AL263" s="415"/>
    </row>
    <row r="264" spans="1:38" s="56" customFormat="1" ht="26.25" customHeight="1">
      <c r="A264" s="54">
        <f>+A263</f>
        <v>35</v>
      </c>
      <c r="C264" s="85" t="s">
        <v>51</v>
      </c>
      <c r="D264" s="140"/>
      <c r="E264" s="140"/>
      <c r="F264" s="140" t="s">
        <v>172</v>
      </c>
      <c r="G264" s="140"/>
      <c r="H264" s="140"/>
      <c r="I264" s="140"/>
      <c r="J264" s="140"/>
      <c r="K264" s="140"/>
      <c r="L264" s="140"/>
      <c r="M264" s="140"/>
      <c r="N264" s="140"/>
      <c r="O264" s="140" t="s">
        <v>103</v>
      </c>
      <c r="P264" s="140"/>
      <c r="Q264" s="140"/>
      <c r="R264" s="140"/>
      <c r="S264" s="367"/>
      <c r="U264" s="441" t="s">
        <v>78</v>
      </c>
      <c r="V264" s="464" t="s">
        <v>188</v>
      </c>
      <c r="W264" s="464"/>
      <c r="X264" s="464"/>
      <c r="Y264" s="464"/>
      <c r="Z264" s="464"/>
      <c r="AA264" s="464"/>
      <c r="AB264" s="464"/>
      <c r="AC264" s="464"/>
      <c r="AD264" s="464"/>
      <c r="AE264" s="464"/>
      <c r="AF264" s="464"/>
      <c r="AG264" s="464"/>
      <c r="AH264" s="464"/>
      <c r="AI264" s="464"/>
      <c r="AJ264" s="464"/>
      <c r="AK264" s="464"/>
      <c r="AL264" s="464"/>
    </row>
    <row r="265" spans="1:38" s="56" customFormat="1" ht="8.25" customHeight="1">
      <c r="A265" s="54">
        <v>11</v>
      </c>
      <c r="C265" s="86">
        <v>0</v>
      </c>
      <c r="D265" s="141"/>
      <c r="E265" s="141"/>
      <c r="F265" s="199"/>
      <c r="G265" s="199"/>
      <c r="H265" s="199"/>
      <c r="I265" s="199"/>
      <c r="J265" s="199"/>
      <c r="K265" s="199"/>
      <c r="L265" s="199"/>
      <c r="M265" s="199"/>
      <c r="N265" s="199"/>
      <c r="O265" s="310" t="s">
        <v>84</v>
      </c>
      <c r="P265" s="310"/>
      <c r="Q265" s="310"/>
      <c r="R265" s="310"/>
      <c r="S265" s="396"/>
      <c r="T265" s="406"/>
      <c r="U265" s="415"/>
      <c r="V265" s="464"/>
      <c r="W265" s="464"/>
      <c r="X265" s="464"/>
      <c r="Y265" s="464"/>
      <c r="Z265" s="464"/>
      <c r="AA265" s="464"/>
      <c r="AB265" s="464"/>
      <c r="AC265" s="464"/>
      <c r="AD265" s="464"/>
      <c r="AE265" s="464"/>
      <c r="AF265" s="464"/>
      <c r="AG265" s="464"/>
      <c r="AH265" s="464"/>
      <c r="AI265" s="464"/>
      <c r="AJ265" s="464"/>
      <c r="AK265" s="464"/>
      <c r="AL265" s="464"/>
    </row>
    <row r="266" spans="1:38" s="56" customFormat="1" ht="18" customHeight="1">
      <c r="A266" s="54">
        <v>24</v>
      </c>
      <c r="C266" s="87"/>
      <c r="D266" s="142"/>
      <c r="E266" s="142"/>
      <c r="F266" s="200"/>
      <c r="G266" s="200"/>
      <c r="H266" s="200"/>
      <c r="I266" s="200"/>
      <c r="J266" s="200"/>
      <c r="K266" s="200"/>
      <c r="L266" s="200"/>
      <c r="M266" s="200"/>
      <c r="N266" s="200"/>
      <c r="O266" s="246"/>
      <c r="P266" s="246"/>
      <c r="Q266" s="246"/>
      <c r="R266" s="246"/>
      <c r="S266" s="369"/>
      <c r="T266" s="406"/>
      <c r="U266" s="415"/>
      <c r="V266" s="464"/>
      <c r="W266" s="464"/>
      <c r="X266" s="464"/>
      <c r="Y266" s="464"/>
      <c r="Z266" s="464"/>
      <c r="AA266" s="464"/>
      <c r="AB266" s="464"/>
      <c r="AC266" s="464"/>
      <c r="AD266" s="464"/>
      <c r="AE266" s="464"/>
      <c r="AF266" s="464"/>
      <c r="AG266" s="464"/>
      <c r="AH266" s="464"/>
      <c r="AI266" s="464"/>
      <c r="AJ266" s="464"/>
      <c r="AK266" s="464"/>
      <c r="AL266" s="464"/>
    </row>
    <row r="267" spans="1:38" s="56" customFormat="1" ht="26.25" customHeight="1">
      <c r="A267" s="54">
        <f>+A264</f>
        <v>35</v>
      </c>
      <c r="C267" s="87">
        <v>0</v>
      </c>
      <c r="D267" s="142"/>
      <c r="E267" s="142"/>
      <c r="F267" s="200"/>
      <c r="G267" s="200"/>
      <c r="H267" s="200"/>
      <c r="I267" s="200"/>
      <c r="J267" s="200"/>
      <c r="K267" s="200"/>
      <c r="L267" s="200"/>
      <c r="M267" s="200"/>
      <c r="N267" s="200"/>
      <c r="O267" s="315"/>
      <c r="P267" s="337"/>
      <c r="Q267" s="337"/>
      <c r="R267" s="337"/>
      <c r="S267" s="400"/>
      <c r="T267" s="406"/>
      <c r="U267" s="415"/>
      <c r="V267" s="415"/>
      <c r="W267" s="415"/>
      <c r="X267" s="415"/>
      <c r="Y267" s="415"/>
      <c r="Z267" s="415"/>
      <c r="AA267" s="415"/>
      <c r="AB267" s="415"/>
      <c r="AC267" s="415"/>
      <c r="AD267" s="415"/>
      <c r="AE267" s="415"/>
      <c r="AF267" s="415"/>
      <c r="AG267" s="415"/>
      <c r="AH267" s="415"/>
      <c r="AI267" s="415"/>
      <c r="AJ267" s="415"/>
      <c r="AK267" s="415"/>
      <c r="AL267" s="415"/>
    </row>
    <row r="268" spans="1:38" s="56" customFormat="1" ht="26.25" customHeight="1">
      <c r="A268" s="54">
        <f t="shared" ref="A268:A274" si="9">+A267</f>
        <v>35</v>
      </c>
      <c r="C268" s="87">
        <v>0</v>
      </c>
      <c r="D268" s="142"/>
      <c r="E268" s="142"/>
      <c r="F268" s="200"/>
      <c r="G268" s="200"/>
      <c r="H268" s="200"/>
      <c r="I268" s="200"/>
      <c r="J268" s="200"/>
      <c r="K268" s="200"/>
      <c r="L268" s="200"/>
      <c r="M268" s="200"/>
      <c r="N268" s="200"/>
      <c r="O268" s="315"/>
      <c r="P268" s="337"/>
      <c r="Q268" s="337"/>
      <c r="R268" s="337"/>
      <c r="S268" s="400"/>
      <c r="T268" s="406"/>
      <c r="U268" s="415"/>
      <c r="V268" s="415"/>
      <c r="W268" s="415"/>
      <c r="X268" s="415"/>
      <c r="Y268" s="415"/>
      <c r="Z268" s="415"/>
      <c r="AA268" s="415"/>
      <c r="AB268" s="415"/>
      <c r="AC268" s="415"/>
      <c r="AD268" s="415"/>
      <c r="AE268" s="415"/>
      <c r="AF268" s="415"/>
      <c r="AG268" s="415"/>
      <c r="AH268" s="415"/>
      <c r="AI268" s="415"/>
      <c r="AJ268" s="415"/>
      <c r="AK268" s="415"/>
      <c r="AL268" s="415"/>
    </row>
    <row r="269" spans="1:38" s="56" customFormat="1" ht="26.25" customHeight="1">
      <c r="A269" s="54">
        <f t="shared" si="9"/>
        <v>35</v>
      </c>
      <c r="C269" s="87">
        <v>0</v>
      </c>
      <c r="D269" s="142"/>
      <c r="E269" s="142"/>
      <c r="F269" s="200"/>
      <c r="G269" s="200"/>
      <c r="H269" s="200"/>
      <c r="I269" s="200"/>
      <c r="J269" s="200"/>
      <c r="K269" s="200"/>
      <c r="L269" s="200"/>
      <c r="M269" s="200"/>
      <c r="N269" s="200"/>
      <c r="O269" s="315"/>
      <c r="P269" s="337"/>
      <c r="Q269" s="337"/>
      <c r="R269" s="337"/>
      <c r="S269" s="400"/>
      <c r="T269" s="406"/>
      <c r="U269" s="415"/>
      <c r="V269" s="415"/>
      <c r="W269" s="415"/>
      <c r="X269" s="415"/>
      <c r="Y269" s="415"/>
      <c r="Z269" s="415"/>
      <c r="AA269" s="415"/>
      <c r="AB269" s="415"/>
      <c r="AC269" s="415"/>
      <c r="AD269" s="415"/>
      <c r="AE269" s="415"/>
      <c r="AF269" s="415"/>
      <c r="AG269" s="415"/>
      <c r="AH269" s="415"/>
      <c r="AI269" s="415"/>
      <c r="AJ269" s="415"/>
      <c r="AK269" s="415"/>
      <c r="AL269" s="415"/>
    </row>
    <row r="270" spans="1:38" s="56" customFormat="1" ht="26.25" customHeight="1">
      <c r="A270" s="54">
        <f t="shared" si="9"/>
        <v>35</v>
      </c>
      <c r="C270" s="87">
        <v>0</v>
      </c>
      <c r="D270" s="142"/>
      <c r="E270" s="142"/>
      <c r="F270" s="200"/>
      <c r="G270" s="200"/>
      <c r="H270" s="200"/>
      <c r="I270" s="200"/>
      <c r="J270" s="200"/>
      <c r="K270" s="200"/>
      <c r="L270" s="200"/>
      <c r="M270" s="200"/>
      <c r="N270" s="200"/>
      <c r="O270" s="315"/>
      <c r="P270" s="337"/>
      <c r="Q270" s="337"/>
      <c r="R270" s="337"/>
      <c r="S270" s="400"/>
      <c r="T270" s="406"/>
      <c r="U270" s="415"/>
      <c r="V270" s="415"/>
      <c r="W270" s="415"/>
      <c r="X270" s="415"/>
      <c r="Y270" s="415"/>
      <c r="Z270" s="415"/>
      <c r="AA270" s="415"/>
      <c r="AB270" s="415"/>
      <c r="AC270" s="415"/>
      <c r="AD270" s="415"/>
      <c r="AE270" s="415"/>
      <c r="AF270" s="415"/>
      <c r="AG270" s="415"/>
      <c r="AH270" s="415"/>
      <c r="AI270" s="415"/>
      <c r="AJ270" s="415"/>
      <c r="AK270" s="415"/>
      <c r="AL270" s="415"/>
    </row>
    <row r="271" spans="1:38" s="56" customFormat="1" ht="26.25" customHeight="1">
      <c r="A271" s="54">
        <f t="shared" si="9"/>
        <v>35</v>
      </c>
      <c r="C271" s="87">
        <v>0</v>
      </c>
      <c r="D271" s="142"/>
      <c r="E271" s="142"/>
      <c r="F271" s="200"/>
      <c r="G271" s="200"/>
      <c r="H271" s="200"/>
      <c r="I271" s="200"/>
      <c r="J271" s="200"/>
      <c r="K271" s="200"/>
      <c r="L271" s="200"/>
      <c r="M271" s="200"/>
      <c r="N271" s="200"/>
      <c r="O271" s="315"/>
      <c r="P271" s="337"/>
      <c r="Q271" s="337"/>
      <c r="R271" s="337"/>
      <c r="S271" s="400"/>
      <c r="T271" s="406"/>
      <c r="U271" s="415"/>
      <c r="V271" s="415"/>
      <c r="W271" s="415"/>
      <c r="X271" s="415"/>
      <c r="Y271" s="415"/>
      <c r="Z271" s="415"/>
      <c r="AA271" s="415"/>
      <c r="AB271" s="415"/>
      <c r="AC271" s="415"/>
      <c r="AD271" s="415"/>
      <c r="AE271" s="415"/>
      <c r="AF271" s="415"/>
      <c r="AG271" s="415"/>
      <c r="AH271" s="415"/>
      <c r="AI271" s="415"/>
      <c r="AJ271" s="415"/>
      <c r="AK271" s="415"/>
      <c r="AL271" s="415"/>
    </row>
    <row r="272" spans="1:38" s="56" customFormat="1" ht="26.25" customHeight="1">
      <c r="A272" s="54">
        <f t="shared" si="9"/>
        <v>35</v>
      </c>
      <c r="C272" s="87">
        <v>0</v>
      </c>
      <c r="D272" s="142"/>
      <c r="E272" s="142"/>
      <c r="F272" s="200"/>
      <c r="G272" s="200"/>
      <c r="H272" s="200"/>
      <c r="I272" s="200"/>
      <c r="J272" s="200"/>
      <c r="K272" s="200"/>
      <c r="L272" s="200"/>
      <c r="M272" s="200"/>
      <c r="N272" s="200"/>
      <c r="O272" s="315"/>
      <c r="P272" s="337"/>
      <c r="Q272" s="337"/>
      <c r="R272" s="337"/>
      <c r="S272" s="400"/>
      <c r="T272" s="406"/>
      <c r="U272" s="415"/>
      <c r="V272" s="415"/>
      <c r="W272" s="415"/>
      <c r="X272" s="415"/>
      <c r="Y272" s="415"/>
      <c r="Z272" s="415"/>
      <c r="AA272" s="415"/>
      <c r="AB272" s="415"/>
      <c r="AC272" s="415"/>
      <c r="AD272" s="415"/>
      <c r="AE272" s="415"/>
      <c r="AF272" s="415"/>
      <c r="AG272" s="415"/>
      <c r="AH272" s="415"/>
      <c r="AI272" s="415"/>
      <c r="AJ272" s="415"/>
      <c r="AK272" s="415"/>
      <c r="AL272" s="415"/>
    </row>
    <row r="273" spans="1:38" s="56" customFormat="1" ht="26.25" customHeight="1">
      <c r="A273" s="54">
        <f t="shared" si="9"/>
        <v>35</v>
      </c>
      <c r="C273" s="87">
        <v>0</v>
      </c>
      <c r="D273" s="142"/>
      <c r="E273" s="142"/>
      <c r="F273" s="200"/>
      <c r="G273" s="200"/>
      <c r="H273" s="200"/>
      <c r="I273" s="200"/>
      <c r="J273" s="200"/>
      <c r="K273" s="200"/>
      <c r="L273" s="200"/>
      <c r="M273" s="200"/>
      <c r="N273" s="200"/>
      <c r="O273" s="315"/>
      <c r="P273" s="337"/>
      <c r="Q273" s="337"/>
      <c r="R273" s="337"/>
      <c r="S273" s="400"/>
      <c r="T273" s="406"/>
      <c r="U273" s="415"/>
      <c r="V273" s="415"/>
      <c r="W273" s="415"/>
      <c r="X273" s="415"/>
      <c r="Y273" s="415"/>
      <c r="Z273" s="415"/>
      <c r="AA273" s="415"/>
      <c r="AB273" s="415"/>
      <c r="AC273" s="415"/>
      <c r="AD273" s="415"/>
      <c r="AE273" s="415"/>
      <c r="AF273" s="415"/>
      <c r="AG273" s="415"/>
      <c r="AH273" s="415"/>
      <c r="AI273" s="415"/>
      <c r="AJ273" s="415"/>
      <c r="AK273" s="415"/>
      <c r="AL273" s="415"/>
    </row>
    <row r="274" spans="1:38" s="56" customFormat="1" ht="26.25" customHeight="1">
      <c r="A274" s="54">
        <f t="shared" si="9"/>
        <v>35</v>
      </c>
      <c r="C274" s="111" t="s">
        <v>359</v>
      </c>
      <c r="D274" s="156"/>
      <c r="E274" s="156"/>
      <c r="F274" s="156"/>
      <c r="G274" s="156"/>
      <c r="H274" s="156"/>
      <c r="I274" s="156"/>
      <c r="J274" s="156"/>
      <c r="K274" s="156"/>
      <c r="L274" s="156"/>
      <c r="M274" s="156"/>
      <c r="N274" s="299"/>
      <c r="O274" s="313">
        <f>SUM(O266:S273)</f>
        <v>0</v>
      </c>
      <c r="P274" s="336"/>
      <c r="Q274" s="336"/>
      <c r="R274" s="336"/>
      <c r="S274" s="399"/>
      <c r="T274" s="406"/>
      <c r="U274" s="415"/>
      <c r="V274" s="415"/>
      <c r="W274" s="415"/>
      <c r="X274" s="415"/>
      <c r="Y274" s="415"/>
      <c r="Z274" s="415"/>
      <c r="AA274" s="415"/>
      <c r="AB274" s="415"/>
      <c r="AC274" s="415"/>
      <c r="AD274" s="415"/>
      <c r="AE274" s="415"/>
      <c r="AF274" s="415"/>
      <c r="AG274" s="415"/>
      <c r="AH274" s="415"/>
      <c r="AI274" s="415"/>
      <c r="AJ274" s="415"/>
      <c r="AK274" s="415"/>
      <c r="AL274" s="415"/>
    </row>
    <row r="275" spans="1:38" s="56" customFormat="1" ht="11.25" customHeight="1">
      <c r="A275" s="54">
        <v>15</v>
      </c>
      <c r="C275" s="120"/>
      <c r="D275" s="120"/>
      <c r="E275" s="120"/>
      <c r="F275" s="120"/>
      <c r="G275" s="120"/>
      <c r="H275" s="120"/>
      <c r="I275" s="120"/>
      <c r="J275" s="120"/>
      <c r="K275" s="120"/>
      <c r="L275" s="120"/>
      <c r="M275" s="120"/>
      <c r="N275" s="120"/>
      <c r="O275" s="316"/>
      <c r="P275" s="316"/>
      <c r="Q275" s="316"/>
      <c r="R275" s="316"/>
      <c r="S275" s="316"/>
      <c r="T275" s="100"/>
      <c r="U275" s="415"/>
      <c r="V275" s="415"/>
      <c r="W275" s="415"/>
      <c r="X275" s="415"/>
      <c r="Y275" s="415"/>
      <c r="Z275" s="415"/>
      <c r="AA275" s="415"/>
      <c r="AB275" s="415"/>
      <c r="AC275" s="415"/>
      <c r="AD275" s="415"/>
      <c r="AE275" s="415"/>
      <c r="AF275" s="415"/>
      <c r="AG275" s="415"/>
      <c r="AH275" s="415"/>
      <c r="AI275" s="415"/>
      <c r="AJ275" s="415"/>
      <c r="AK275" s="415"/>
      <c r="AL275" s="415"/>
    </row>
    <row r="276" spans="1:38" s="56" customFormat="1" ht="26.25" customHeight="1">
      <c r="A276" s="54">
        <f>+A274</f>
        <v>35</v>
      </c>
      <c r="C276" s="84" t="s">
        <v>214</v>
      </c>
      <c r="D276" s="84"/>
      <c r="E276" s="84"/>
      <c r="F276" s="84"/>
      <c r="G276" s="84"/>
      <c r="H276" s="84"/>
      <c r="I276" s="84"/>
      <c r="J276" s="84"/>
      <c r="K276" s="84"/>
      <c r="L276" s="84"/>
      <c r="M276" s="84"/>
      <c r="N276" s="84"/>
      <c r="O276" s="154"/>
      <c r="P276" s="154"/>
      <c r="Q276" s="154"/>
      <c r="R276" s="154"/>
      <c r="S276" s="154"/>
      <c r="T276" s="415"/>
      <c r="U276" s="415"/>
      <c r="V276" s="415"/>
      <c r="W276" s="415"/>
      <c r="X276" s="415"/>
      <c r="Y276" s="415"/>
      <c r="Z276" s="415"/>
      <c r="AA276" s="415"/>
      <c r="AB276" s="415"/>
      <c r="AC276" s="415"/>
      <c r="AD276" s="415"/>
      <c r="AE276" s="415"/>
      <c r="AF276" s="415"/>
      <c r="AG276" s="415"/>
      <c r="AH276" s="415"/>
      <c r="AI276" s="415"/>
      <c r="AJ276" s="415"/>
      <c r="AK276" s="415"/>
      <c r="AL276" s="415"/>
    </row>
    <row r="277" spans="1:38" s="56" customFormat="1" ht="26.25" customHeight="1">
      <c r="A277" s="54">
        <f>+A276</f>
        <v>35</v>
      </c>
      <c r="C277" s="85" t="s">
        <v>51</v>
      </c>
      <c r="D277" s="140"/>
      <c r="E277" s="140"/>
      <c r="F277" s="140" t="s">
        <v>172</v>
      </c>
      <c r="G277" s="140"/>
      <c r="H277" s="140"/>
      <c r="I277" s="140"/>
      <c r="J277" s="140"/>
      <c r="K277" s="140"/>
      <c r="L277" s="140"/>
      <c r="M277" s="140"/>
      <c r="N277" s="140"/>
      <c r="O277" s="140" t="s">
        <v>103</v>
      </c>
      <c r="P277" s="140"/>
      <c r="Q277" s="140"/>
      <c r="R277" s="140"/>
      <c r="S277" s="367"/>
      <c r="T277" s="420" t="s">
        <v>78</v>
      </c>
      <c r="U277" s="443"/>
      <c r="V277" s="464" t="s">
        <v>124</v>
      </c>
      <c r="W277" s="464"/>
      <c r="X277" s="464"/>
      <c r="Y277" s="464"/>
      <c r="Z277" s="464"/>
      <c r="AA277" s="464"/>
      <c r="AB277" s="464"/>
      <c r="AC277" s="464"/>
      <c r="AD277" s="464"/>
      <c r="AE277" s="464"/>
      <c r="AF277" s="464"/>
      <c r="AG277" s="464"/>
      <c r="AH277" s="464"/>
      <c r="AI277" s="464"/>
      <c r="AJ277" s="464"/>
      <c r="AK277" s="464"/>
      <c r="AL277" s="464"/>
    </row>
    <row r="278" spans="1:38" s="56" customFormat="1" ht="8.25" customHeight="1">
      <c r="A278" s="54">
        <v>11</v>
      </c>
      <c r="C278" s="86">
        <v>0</v>
      </c>
      <c r="D278" s="141"/>
      <c r="E278" s="141"/>
      <c r="F278" s="199"/>
      <c r="G278" s="199"/>
      <c r="H278" s="199"/>
      <c r="I278" s="199"/>
      <c r="J278" s="199"/>
      <c r="K278" s="199"/>
      <c r="L278" s="199"/>
      <c r="M278" s="199"/>
      <c r="N278" s="199"/>
      <c r="O278" s="310" t="s">
        <v>84</v>
      </c>
      <c r="P278" s="310"/>
      <c r="Q278" s="310"/>
      <c r="R278" s="310"/>
      <c r="S278" s="396"/>
      <c r="T278" s="422"/>
      <c r="U278" s="424"/>
      <c r="V278" s="464"/>
      <c r="W278" s="464"/>
      <c r="X278" s="464"/>
      <c r="Y278" s="464"/>
      <c r="Z278" s="464"/>
      <c r="AA278" s="464"/>
      <c r="AB278" s="464"/>
      <c r="AC278" s="464"/>
      <c r="AD278" s="464"/>
      <c r="AE278" s="464"/>
      <c r="AF278" s="464"/>
      <c r="AG278" s="464"/>
      <c r="AH278" s="464"/>
      <c r="AI278" s="464"/>
      <c r="AJ278" s="464"/>
      <c r="AK278" s="464"/>
      <c r="AL278" s="464"/>
    </row>
    <row r="279" spans="1:38" s="56" customFormat="1" ht="18" customHeight="1">
      <c r="A279" s="54">
        <v>24</v>
      </c>
      <c r="C279" s="87"/>
      <c r="D279" s="142"/>
      <c r="E279" s="142"/>
      <c r="F279" s="200"/>
      <c r="G279" s="200"/>
      <c r="H279" s="200"/>
      <c r="I279" s="200"/>
      <c r="J279" s="200"/>
      <c r="K279" s="200"/>
      <c r="L279" s="200"/>
      <c r="M279" s="200"/>
      <c r="N279" s="200"/>
      <c r="O279" s="246"/>
      <c r="P279" s="246"/>
      <c r="Q279" s="246"/>
      <c r="R279" s="246"/>
      <c r="S279" s="369"/>
      <c r="T279" s="419"/>
      <c r="U279" s="444" t="s">
        <v>194</v>
      </c>
      <c r="V279" s="444"/>
      <c r="W279" s="464" t="s">
        <v>193</v>
      </c>
      <c r="X279" s="464"/>
      <c r="Y279" s="464"/>
      <c r="Z279" s="464"/>
      <c r="AA279" s="464"/>
      <c r="AB279" s="464"/>
      <c r="AC279" s="464"/>
      <c r="AD279" s="464"/>
      <c r="AE279" s="464"/>
      <c r="AF279" s="464"/>
      <c r="AG279" s="464"/>
      <c r="AH279" s="464"/>
      <c r="AI279" s="464"/>
      <c r="AJ279" s="464"/>
      <c r="AK279" s="464"/>
      <c r="AL279" s="464"/>
    </row>
    <row r="280" spans="1:38" s="56" customFormat="1" ht="26.25" customHeight="1">
      <c r="A280" s="54">
        <f>+A277</f>
        <v>35</v>
      </c>
      <c r="C280" s="87">
        <v>0</v>
      </c>
      <c r="D280" s="142"/>
      <c r="E280" s="142"/>
      <c r="F280" s="200"/>
      <c r="G280" s="200"/>
      <c r="H280" s="200"/>
      <c r="I280" s="200"/>
      <c r="J280" s="200"/>
      <c r="K280" s="200"/>
      <c r="L280" s="200"/>
      <c r="M280" s="200"/>
      <c r="N280" s="200"/>
      <c r="O280" s="315"/>
      <c r="P280" s="337"/>
      <c r="Q280" s="337"/>
      <c r="R280" s="337"/>
      <c r="S280" s="400"/>
      <c r="T280" s="422"/>
      <c r="U280" s="424"/>
      <c r="V280" s="472"/>
      <c r="W280" s="464"/>
      <c r="X280" s="464"/>
      <c r="Y280" s="464"/>
      <c r="Z280" s="464"/>
      <c r="AA280" s="464"/>
      <c r="AB280" s="464"/>
      <c r="AC280" s="464"/>
      <c r="AD280" s="464"/>
      <c r="AE280" s="464"/>
      <c r="AF280" s="464"/>
      <c r="AG280" s="464"/>
      <c r="AH280" s="464"/>
      <c r="AI280" s="464"/>
      <c r="AJ280" s="464"/>
      <c r="AK280" s="464"/>
      <c r="AL280" s="464"/>
    </row>
    <row r="281" spans="1:38" s="56" customFormat="1" ht="26.25" customHeight="1">
      <c r="A281" s="54">
        <f>+A280</f>
        <v>35</v>
      </c>
      <c r="C281" s="87">
        <v>0</v>
      </c>
      <c r="D281" s="142"/>
      <c r="E281" s="142"/>
      <c r="F281" s="200"/>
      <c r="G281" s="200"/>
      <c r="H281" s="200"/>
      <c r="I281" s="200"/>
      <c r="J281" s="200"/>
      <c r="K281" s="200"/>
      <c r="L281" s="200"/>
      <c r="M281" s="200"/>
      <c r="N281" s="200"/>
      <c r="O281" s="315"/>
      <c r="P281" s="337"/>
      <c r="Q281" s="337"/>
      <c r="R281" s="337"/>
      <c r="S281" s="400"/>
      <c r="T281" s="422"/>
      <c r="U281" s="424"/>
      <c r="W281" s="464"/>
      <c r="X281" s="464"/>
      <c r="Y281" s="464"/>
      <c r="Z281" s="464"/>
      <c r="AA281" s="464"/>
      <c r="AB281" s="464"/>
      <c r="AC281" s="464"/>
      <c r="AD281" s="464"/>
      <c r="AE281" s="464"/>
      <c r="AF281" s="464"/>
      <c r="AG281" s="464"/>
      <c r="AH281" s="464"/>
      <c r="AI281" s="464"/>
      <c r="AJ281" s="464"/>
      <c r="AK281" s="464"/>
      <c r="AL281" s="464"/>
    </row>
    <row r="282" spans="1:38" s="56" customFormat="1" ht="26.25" customHeight="1">
      <c r="A282" s="54">
        <f>+A281</f>
        <v>35</v>
      </c>
      <c r="C282" s="87">
        <v>0</v>
      </c>
      <c r="D282" s="142"/>
      <c r="E282" s="142"/>
      <c r="F282" s="200"/>
      <c r="G282" s="200"/>
      <c r="H282" s="200"/>
      <c r="I282" s="200"/>
      <c r="J282" s="200"/>
      <c r="K282" s="200"/>
      <c r="L282" s="200"/>
      <c r="M282" s="200"/>
      <c r="N282" s="200"/>
      <c r="O282" s="315"/>
      <c r="P282" s="337"/>
      <c r="Q282" s="337"/>
      <c r="R282" s="337"/>
      <c r="S282" s="400"/>
      <c r="T282" s="406"/>
      <c r="U282" s="415"/>
      <c r="V282" s="415"/>
      <c r="W282" s="415"/>
      <c r="X282" s="415"/>
      <c r="Y282" s="415"/>
      <c r="Z282" s="415"/>
      <c r="AA282" s="415"/>
      <c r="AB282" s="415"/>
      <c r="AC282" s="415"/>
      <c r="AD282" s="415"/>
      <c r="AE282" s="415"/>
      <c r="AF282" s="415"/>
      <c r="AG282" s="415"/>
      <c r="AH282" s="415"/>
      <c r="AI282" s="415"/>
      <c r="AJ282" s="415"/>
      <c r="AK282" s="415"/>
      <c r="AL282" s="415"/>
    </row>
    <row r="283" spans="1:38" s="56" customFormat="1" ht="26.25" customHeight="1">
      <c r="A283" s="54">
        <f>+A282</f>
        <v>35</v>
      </c>
      <c r="C283" s="87">
        <v>0</v>
      </c>
      <c r="D283" s="142"/>
      <c r="E283" s="142"/>
      <c r="F283" s="200"/>
      <c r="G283" s="200"/>
      <c r="H283" s="200"/>
      <c r="I283" s="200"/>
      <c r="J283" s="200"/>
      <c r="K283" s="200"/>
      <c r="L283" s="200"/>
      <c r="M283" s="200"/>
      <c r="N283" s="200"/>
      <c r="O283" s="315"/>
      <c r="P283" s="337"/>
      <c r="Q283" s="337"/>
      <c r="R283" s="337"/>
      <c r="S283" s="400"/>
      <c r="T283" s="406"/>
      <c r="U283" s="415"/>
      <c r="V283" s="415"/>
      <c r="W283" s="415"/>
      <c r="X283" s="415"/>
      <c r="Y283" s="415"/>
      <c r="Z283" s="415"/>
      <c r="AA283" s="415"/>
      <c r="AB283" s="415"/>
      <c r="AC283" s="415"/>
      <c r="AD283" s="415"/>
      <c r="AE283" s="415"/>
      <c r="AF283" s="415"/>
      <c r="AG283" s="415"/>
      <c r="AH283" s="415"/>
      <c r="AI283" s="415"/>
      <c r="AJ283" s="415"/>
      <c r="AK283" s="415"/>
      <c r="AL283" s="415"/>
    </row>
    <row r="284" spans="1:38" s="56" customFormat="1" ht="26.25" customHeight="1">
      <c r="A284" s="54">
        <f>+A283</f>
        <v>35</v>
      </c>
      <c r="C284" s="87">
        <v>0</v>
      </c>
      <c r="D284" s="142"/>
      <c r="E284" s="142"/>
      <c r="F284" s="200"/>
      <c r="G284" s="200"/>
      <c r="H284" s="200"/>
      <c r="I284" s="200"/>
      <c r="J284" s="200"/>
      <c r="K284" s="200"/>
      <c r="L284" s="200"/>
      <c r="M284" s="200"/>
      <c r="N284" s="200"/>
      <c r="O284" s="315"/>
      <c r="P284" s="337"/>
      <c r="Q284" s="337"/>
      <c r="R284" s="337"/>
      <c r="S284" s="400"/>
      <c r="T284" s="406"/>
      <c r="U284" s="415"/>
      <c r="V284" s="415"/>
      <c r="W284" s="415"/>
      <c r="X284" s="415"/>
      <c r="Y284" s="415"/>
      <c r="Z284" s="415"/>
      <c r="AA284" s="415"/>
      <c r="AB284" s="415"/>
      <c r="AC284" s="415"/>
      <c r="AD284" s="415"/>
      <c r="AE284" s="415"/>
      <c r="AF284" s="415"/>
      <c r="AG284" s="415"/>
      <c r="AH284" s="415"/>
      <c r="AI284" s="415"/>
      <c r="AJ284" s="415"/>
      <c r="AK284" s="415"/>
      <c r="AL284" s="415"/>
    </row>
    <row r="285" spans="1:38" s="56" customFormat="1" ht="26.25" customHeight="1">
      <c r="A285" s="54">
        <f>+A284</f>
        <v>35</v>
      </c>
      <c r="C285" s="111" t="s">
        <v>259</v>
      </c>
      <c r="D285" s="156"/>
      <c r="E285" s="156"/>
      <c r="F285" s="156"/>
      <c r="G285" s="156"/>
      <c r="H285" s="156"/>
      <c r="I285" s="156"/>
      <c r="J285" s="156"/>
      <c r="K285" s="156"/>
      <c r="L285" s="156"/>
      <c r="M285" s="156"/>
      <c r="N285" s="299"/>
      <c r="O285" s="313">
        <f>SUM(O279:S284)</f>
        <v>0</v>
      </c>
      <c r="P285" s="336"/>
      <c r="Q285" s="336"/>
      <c r="R285" s="336"/>
      <c r="S285" s="399"/>
      <c r="T285" s="406"/>
      <c r="U285" s="415"/>
      <c r="V285" s="415"/>
      <c r="W285" s="415"/>
      <c r="X285" s="415"/>
      <c r="Y285" s="415"/>
      <c r="Z285" s="415"/>
      <c r="AA285" s="415"/>
      <c r="AB285" s="415"/>
      <c r="AC285" s="415"/>
      <c r="AD285" s="415"/>
      <c r="AE285" s="415"/>
      <c r="AF285" s="415"/>
      <c r="AG285" s="415"/>
      <c r="AH285" s="415"/>
      <c r="AI285" s="415"/>
      <c r="AJ285" s="415"/>
      <c r="AK285" s="415"/>
      <c r="AL285" s="415"/>
    </row>
    <row r="286" spans="1:38" s="56" customFormat="1" ht="22.5" customHeight="1">
      <c r="A286" s="54">
        <v>30</v>
      </c>
      <c r="C286" s="120"/>
      <c r="D286" s="120"/>
      <c r="E286" s="120"/>
      <c r="F286" s="120"/>
      <c r="G286" s="120"/>
      <c r="H286" s="120"/>
      <c r="I286" s="120"/>
      <c r="J286" s="120"/>
      <c r="K286" s="120"/>
      <c r="L286" s="120"/>
      <c r="M286" s="120"/>
      <c r="N286" s="120"/>
      <c r="O286" s="320"/>
      <c r="P286" s="320"/>
      <c r="Q286" s="298"/>
      <c r="R286" s="298"/>
      <c r="S286" s="298"/>
      <c r="T286" s="100"/>
      <c r="U286" s="415"/>
      <c r="V286" s="415"/>
      <c r="W286" s="415"/>
      <c r="X286" s="415"/>
      <c r="Y286" s="415"/>
      <c r="Z286" s="415"/>
      <c r="AA286" s="415"/>
      <c r="AB286" s="415"/>
      <c r="AC286" s="415"/>
      <c r="AD286" s="415"/>
      <c r="AE286" s="415"/>
      <c r="AF286" s="415"/>
      <c r="AG286" s="415"/>
      <c r="AH286" s="415"/>
      <c r="AI286" s="415"/>
      <c r="AJ286" s="415"/>
      <c r="AK286" s="415"/>
      <c r="AL286" s="415"/>
    </row>
    <row r="287" spans="1:38" s="56" customFormat="1" ht="22.5" customHeight="1">
      <c r="A287" s="54"/>
      <c r="C287" s="84" t="s">
        <v>215</v>
      </c>
      <c r="D287" s="84"/>
      <c r="E287" s="84"/>
      <c r="F287" s="84"/>
      <c r="G287" s="84"/>
      <c r="H287" s="84"/>
      <c r="I287" s="84"/>
      <c r="J287" s="84"/>
      <c r="K287" s="273"/>
      <c r="L287" s="273"/>
      <c r="M287" s="273"/>
      <c r="N287" s="273"/>
      <c r="O287" s="273"/>
      <c r="P287" s="273"/>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row>
    <row r="288" spans="1:38" s="61" customFormat="1" ht="17.25" customHeight="1">
      <c r="A288" s="54"/>
      <c r="C288" s="123" t="s">
        <v>23</v>
      </c>
      <c r="D288" s="160" t="s">
        <v>116</v>
      </c>
      <c r="E288" s="180"/>
      <c r="F288" s="180"/>
      <c r="G288" s="180"/>
      <c r="H288" s="180"/>
      <c r="I288" s="180"/>
      <c r="J288" s="180"/>
      <c r="K288" s="180"/>
      <c r="L288" s="180"/>
      <c r="M288" s="180"/>
      <c r="N288" s="180"/>
      <c r="O288" s="180"/>
      <c r="P288" s="339"/>
      <c r="Q288" s="358" t="s">
        <v>118</v>
      </c>
      <c r="R288" s="180"/>
      <c r="S288" s="180"/>
      <c r="T288" s="180"/>
      <c r="U288" s="180"/>
      <c r="V288" s="180"/>
      <c r="W288" s="180"/>
      <c r="X288" s="180"/>
      <c r="Y288" s="180"/>
      <c r="Z288" s="180"/>
      <c r="AA288" s="339"/>
      <c r="AB288" s="358" t="s">
        <v>119</v>
      </c>
      <c r="AC288" s="180"/>
      <c r="AD288" s="180"/>
      <c r="AE288" s="180"/>
      <c r="AF288" s="180"/>
      <c r="AG288" s="180"/>
      <c r="AH288" s="180"/>
      <c r="AI288" s="180"/>
      <c r="AJ288" s="180"/>
      <c r="AK288" s="585"/>
      <c r="AL288" s="339"/>
    </row>
    <row r="289" spans="1:38" s="61" customFormat="1" ht="17.25" customHeight="1">
      <c r="A289" s="54"/>
      <c r="C289" s="124"/>
      <c r="D289" s="161" t="s">
        <v>20</v>
      </c>
      <c r="E289" s="181"/>
      <c r="F289" s="181"/>
      <c r="G289" s="219"/>
      <c r="H289" s="234" t="s">
        <v>5</v>
      </c>
      <c r="I289" s="234"/>
      <c r="J289" s="234"/>
      <c r="K289" s="234" t="s">
        <v>18</v>
      </c>
      <c r="L289" s="234"/>
      <c r="M289" s="234"/>
      <c r="N289" s="234"/>
      <c r="O289" s="234"/>
      <c r="P289" s="340"/>
      <c r="Q289" s="359" t="s">
        <v>20</v>
      </c>
      <c r="R289" s="234"/>
      <c r="S289" s="234"/>
      <c r="T289" s="234"/>
      <c r="U289" s="234" t="s">
        <v>5</v>
      </c>
      <c r="V289" s="234"/>
      <c r="W289" s="234" t="s">
        <v>18</v>
      </c>
      <c r="X289" s="234"/>
      <c r="Y289" s="234"/>
      <c r="Z289" s="234"/>
      <c r="AA289" s="340"/>
      <c r="AB289" s="359" t="s">
        <v>20</v>
      </c>
      <c r="AC289" s="234"/>
      <c r="AD289" s="234"/>
      <c r="AE289" s="234"/>
      <c r="AF289" s="234"/>
      <c r="AG289" s="234" t="s">
        <v>5</v>
      </c>
      <c r="AH289" s="234"/>
      <c r="AI289" s="234"/>
      <c r="AJ289" s="234" t="s">
        <v>18</v>
      </c>
      <c r="AK289" s="586"/>
      <c r="AL289" s="340"/>
    </row>
    <row r="290" spans="1:38" s="61" customFormat="1" ht="6" customHeight="1">
      <c r="A290" s="54">
        <v>8</v>
      </c>
      <c r="C290" s="125">
        <v>1</v>
      </c>
      <c r="D290" s="162" t="s">
        <v>210</v>
      </c>
      <c r="E290" s="182"/>
      <c r="F290" s="182"/>
      <c r="G290" s="220"/>
      <c r="H290" s="235" t="s">
        <v>36</v>
      </c>
      <c r="I290" s="182"/>
      <c r="J290" s="220"/>
      <c r="K290" s="274" t="s">
        <v>209</v>
      </c>
      <c r="L290" s="286"/>
      <c r="M290" s="286"/>
      <c r="N290" s="286"/>
      <c r="O290" s="286"/>
      <c r="P290" s="341"/>
      <c r="Q290" s="162" t="s">
        <v>211</v>
      </c>
      <c r="R290" s="182"/>
      <c r="S290" s="182"/>
      <c r="T290" s="220"/>
      <c r="U290" s="235" t="s">
        <v>36</v>
      </c>
      <c r="V290" s="220"/>
      <c r="W290" s="274" t="s">
        <v>211</v>
      </c>
      <c r="X290" s="286"/>
      <c r="Y290" s="286"/>
      <c r="Z290" s="286"/>
      <c r="AA290" s="341"/>
      <c r="AB290" s="162" t="s">
        <v>211</v>
      </c>
      <c r="AC290" s="182"/>
      <c r="AD290" s="182"/>
      <c r="AE290" s="182"/>
      <c r="AF290" s="220"/>
      <c r="AG290" s="235" t="s">
        <v>36</v>
      </c>
      <c r="AH290" s="182"/>
      <c r="AI290" s="220"/>
      <c r="AJ290" s="274" t="s">
        <v>211</v>
      </c>
      <c r="AK290" s="286"/>
      <c r="AL290" s="341"/>
    </row>
    <row r="291" spans="1:38" s="61" customFormat="1" ht="12" customHeight="1">
      <c r="A291" s="54">
        <v>16</v>
      </c>
      <c r="C291" s="126"/>
      <c r="D291" s="163"/>
      <c r="E291" s="183"/>
      <c r="F291" s="183"/>
      <c r="G291" s="221"/>
      <c r="H291" s="236"/>
      <c r="I291" s="236"/>
      <c r="J291" s="236"/>
      <c r="K291" s="275">
        <f t="shared" ref="K291:K302" si="10">+D291*H291/100</f>
        <v>0</v>
      </c>
      <c r="L291" s="275"/>
      <c r="M291" s="275"/>
      <c r="N291" s="275"/>
      <c r="O291" s="275"/>
      <c r="P291" s="342"/>
      <c r="Q291" s="360"/>
      <c r="R291" s="373"/>
      <c r="S291" s="373"/>
      <c r="T291" s="373"/>
      <c r="U291" s="236"/>
      <c r="V291" s="236"/>
      <c r="W291" s="275">
        <f t="shared" ref="W291:W302" si="11">+Q291*U291/100</f>
        <v>0</v>
      </c>
      <c r="X291" s="275"/>
      <c r="Y291" s="275"/>
      <c r="Z291" s="275"/>
      <c r="AA291" s="342"/>
      <c r="AB291" s="360"/>
      <c r="AC291" s="373"/>
      <c r="AD291" s="373"/>
      <c r="AE291" s="373"/>
      <c r="AF291" s="373"/>
      <c r="AG291" s="236"/>
      <c r="AH291" s="236"/>
      <c r="AI291" s="236"/>
      <c r="AJ291" s="275">
        <f t="shared" ref="AJ291:AJ302" si="12">+AB291*AG291/100</f>
        <v>0</v>
      </c>
      <c r="AK291" s="587"/>
      <c r="AL291" s="342"/>
    </row>
    <row r="292" spans="1:38" s="61" customFormat="1" ht="17.25" customHeight="1">
      <c r="A292" s="54">
        <v>23</v>
      </c>
      <c r="C292" s="127">
        <f>+C290+1</f>
        <v>2</v>
      </c>
      <c r="D292" s="164"/>
      <c r="E292" s="184"/>
      <c r="F292" s="184"/>
      <c r="G292" s="222"/>
      <c r="H292" s="237"/>
      <c r="I292" s="237"/>
      <c r="J292" s="237"/>
      <c r="K292" s="276">
        <f t="shared" si="10"/>
        <v>0</v>
      </c>
      <c r="L292" s="276"/>
      <c r="M292" s="276"/>
      <c r="N292" s="276"/>
      <c r="O292" s="276"/>
      <c r="P292" s="343"/>
      <c r="Q292" s="361"/>
      <c r="R292" s="374"/>
      <c r="S292" s="374"/>
      <c r="T292" s="374"/>
      <c r="U292" s="237"/>
      <c r="V292" s="237"/>
      <c r="W292" s="276">
        <f t="shared" si="11"/>
        <v>0</v>
      </c>
      <c r="X292" s="276"/>
      <c r="Y292" s="276"/>
      <c r="Z292" s="276"/>
      <c r="AA292" s="343"/>
      <c r="AB292" s="361"/>
      <c r="AC292" s="374"/>
      <c r="AD292" s="374"/>
      <c r="AE292" s="374"/>
      <c r="AF292" s="374"/>
      <c r="AG292" s="237"/>
      <c r="AH292" s="237"/>
      <c r="AI292" s="237"/>
      <c r="AJ292" s="276">
        <f t="shared" si="12"/>
        <v>0</v>
      </c>
      <c r="AK292" s="490"/>
      <c r="AL292" s="343"/>
    </row>
    <row r="293" spans="1:38" s="61" customFormat="1" ht="17.25" customHeight="1">
      <c r="A293" s="54"/>
      <c r="C293" s="127">
        <f t="shared" ref="C293:C302" si="13">+C292+1</f>
        <v>3</v>
      </c>
      <c r="D293" s="164"/>
      <c r="E293" s="184"/>
      <c r="F293" s="184"/>
      <c r="G293" s="222"/>
      <c r="H293" s="237"/>
      <c r="I293" s="237"/>
      <c r="J293" s="237"/>
      <c r="K293" s="276">
        <f t="shared" si="10"/>
        <v>0</v>
      </c>
      <c r="L293" s="276"/>
      <c r="M293" s="276"/>
      <c r="N293" s="276"/>
      <c r="O293" s="276"/>
      <c r="P293" s="343"/>
      <c r="Q293" s="361"/>
      <c r="R293" s="374"/>
      <c r="S293" s="374"/>
      <c r="T293" s="374"/>
      <c r="U293" s="237"/>
      <c r="V293" s="237"/>
      <c r="W293" s="276">
        <f t="shared" si="11"/>
        <v>0</v>
      </c>
      <c r="X293" s="276"/>
      <c r="Y293" s="276"/>
      <c r="Z293" s="276"/>
      <c r="AA293" s="343"/>
      <c r="AB293" s="361"/>
      <c r="AC293" s="374"/>
      <c r="AD293" s="374"/>
      <c r="AE293" s="374"/>
      <c r="AF293" s="374"/>
      <c r="AG293" s="237"/>
      <c r="AH293" s="237"/>
      <c r="AI293" s="237"/>
      <c r="AJ293" s="276">
        <f t="shared" si="12"/>
        <v>0</v>
      </c>
      <c r="AK293" s="490"/>
      <c r="AL293" s="343"/>
    </row>
    <row r="294" spans="1:38" s="61" customFormat="1" ht="17.25" customHeight="1">
      <c r="A294" s="54"/>
      <c r="C294" s="127">
        <f t="shared" si="13"/>
        <v>4</v>
      </c>
      <c r="D294" s="164"/>
      <c r="E294" s="184"/>
      <c r="F294" s="184"/>
      <c r="G294" s="222"/>
      <c r="H294" s="237"/>
      <c r="I294" s="237"/>
      <c r="J294" s="237"/>
      <c r="K294" s="276">
        <f t="shared" si="10"/>
        <v>0</v>
      </c>
      <c r="L294" s="276"/>
      <c r="M294" s="276"/>
      <c r="N294" s="276"/>
      <c r="O294" s="276"/>
      <c r="P294" s="343"/>
      <c r="Q294" s="361"/>
      <c r="R294" s="374"/>
      <c r="S294" s="374"/>
      <c r="T294" s="374"/>
      <c r="U294" s="237"/>
      <c r="V294" s="237"/>
      <c r="W294" s="276">
        <f t="shared" si="11"/>
        <v>0</v>
      </c>
      <c r="X294" s="276"/>
      <c r="Y294" s="276"/>
      <c r="Z294" s="276"/>
      <c r="AA294" s="343"/>
      <c r="AB294" s="361"/>
      <c r="AC294" s="374"/>
      <c r="AD294" s="374"/>
      <c r="AE294" s="374"/>
      <c r="AF294" s="374"/>
      <c r="AG294" s="237"/>
      <c r="AH294" s="237"/>
      <c r="AI294" s="237"/>
      <c r="AJ294" s="276">
        <f t="shared" si="12"/>
        <v>0</v>
      </c>
      <c r="AK294" s="490"/>
      <c r="AL294" s="343"/>
    </row>
    <row r="295" spans="1:38" s="61" customFormat="1" ht="17.25" customHeight="1">
      <c r="A295" s="54"/>
      <c r="C295" s="127">
        <f t="shared" si="13"/>
        <v>5</v>
      </c>
      <c r="D295" s="164"/>
      <c r="E295" s="184"/>
      <c r="F295" s="184"/>
      <c r="G295" s="222"/>
      <c r="H295" s="237"/>
      <c r="I295" s="237"/>
      <c r="J295" s="237"/>
      <c r="K295" s="276">
        <f t="shared" si="10"/>
        <v>0</v>
      </c>
      <c r="L295" s="276"/>
      <c r="M295" s="276"/>
      <c r="N295" s="276"/>
      <c r="O295" s="276"/>
      <c r="P295" s="343"/>
      <c r="Q295" s="361"/>
      <c r="R295" s="374"/>
      <c r="S295" s="374"/>
      <c r="T295" s="374"/>
      <c r="U295" s="237"/>
      <c r="V295" s="237"/>
      <c r="W295" s="276">
        <f t="shared" si="11"/>
        <v>0</v>
      </c>
      <c r="X295" s="276"/>
      <c r="Y295" s="276"/>
      <c r="Z295" s="276"/>
      <c r="AA295" s="343"/>
      <c r="AB295" s="361"/>
      <c r="AC295" s="374"/>
      <c r="AD295" s="374"/>
      <c r="AE295" s="374"/>
      <c r="AF295" s="374"/>
      <c r="AG295" s="237"/>
      <c r="AH295" s="237"/>
      <c r="AI295" s="237"/>
      <c r="AJ295" s="276">
        <f t="shared" si="12"/>
        <v>0</v>
      </c>
      <c r="AK295" s="490"/>
      <c r="AL295" s="343"/>
    </row>
    <row r="296" spans="1:38" s="61" customFormat="1" ht="17.25" customHeight="1">
      <c r="A296" s="54"/>
      <c r="C296" s="127">
        <f t="shared" si="13"/>
        <v>6</v>
      </c>
      <c r="D296" s="164"/>
      <c r="E296" s="184"/>
      <c r="F296" s="184"/>
      <c r="G296" s="222"/>
      <c r="H296" s="237"/>
      <c r="I296" s="237"/>
      <c r="J296" s="237"/>
      <c r="K296" s="276">
        <f t="shared" si="10"/>
        <v>0</v>
      </c>
      <c r="L296" s="276"/>
      <c r="M296" s="276"/>
      <c r="N296" s="276"/>
      <c r="O296" s="276"/>
      <c r="P296" s="343"/>
      <c r="Q296" s="361"/>
      <c r="R296" s="374"/>
      <c r="S296" s="374"/>
      <c r="T296" s="374"/>
      <c r="U296" s="237"/>
      <c r="V296" s="237"/>
      <c r="W296" s="276">
        <f t="shared" si="11"/>
        <v>0</v>
      </c>
      <c r="X296" s="276"/>
      <c r="Y296" s="276"/>
      <c r="Z296" s="276"/>
      <c r="AA296" s="343"/>
      <c r="AB296" s="361"/>
      <c r="AC296" s="374"/>
      <c r="AD296" s="374"/>
      <c r="AE296" s="374"/>
      <c r="AF296" s="374"/>
      <c r="AG296" s="237"/>
      <c r="AH296" s="237"/>
      <c r="AI296" s="237"/>
      <c r="AJ296" s="276">
        <f t="shared" si="12"/>
        <v>0</v>
      </c>
      <c r="AK296" s="490"/>
      <c r="AL296" s="343"/>
    </row>
    <row r="297" spans="1:38" s="61" customFormat="1" ht="17.25" customHeight="1">
      <c r="A297" s="54"/>
      <c r="C297" s="127">
        <f t="shared" si="13"/>
        <v>7</v>
      </c>
      <c r="D297" s="164"/>
      <c r="E297" s="184"/>
      <c r="F297" s="184"/>
      <c r="G297" s="222"/>
      <c r="H297" s="237"/>
      <c r="I297" s="237"/>
      <c r="J297" s="237"/>
      <c r="K297" s="276">
        <f t="shared" si="10"/>
        <v>0</v>
      </c>
      <c r="L297" s="276"/>
      <c r="M297" s="276"/>
      <c r="N297" s="276"/>
      <c r="O297" s="276"/>
      <c r="P297" s="343"/>
      <c r="Q297" s="361"/>
      <c r="R297" s="374"/>
      <c r="S297" s="374"/>
      <c r="T297" s="374"/>
      <c r="U297" s="237"/>
      <c r="V297" s="237"/>
      <c r="W297" s="276">
        <f t="shared" si="11"/>
        <v>0</v>
      </c>
      <c r="X297" s="276"/>
      <c r="Y297" s="276"/>
      <c r="Z297" s="276"/>
      <c r="AA297" s="343"/>
      <c r="AB297" s="361"/>
      <c r="AC297" s="374"/>
      <c r="AD297" s="374"/>
      <c r="AE297" s="374"/>
      <c r="AF297" s="374"/>
      <c r="AG297" s="237"/>
      <c r="AH297" s="237"/>
      <c r="AI297" s="237"/>
      <c r="AJ297" s="276">
        <f t="shared" si="12"/>
        <v>0</v>
      </c>
      <c r="AK297" s="490"/>
      <c r="AL297" s="343"/>
    </row>
    <row r="298" spans="1:38" s="61" customFormat="1" ht="17.25" customHeight="1">
      <c r="A298" s="54"/>
      <c r="C298" s="127">
        <f t="shared" si="13"/>
        <v>8</v>
      </c>
      <c r="D298" s="164"/>
      <c r="E298" s="184"/>
      <c r="F298" s="184"/>
      <c r="G298" s="222"/>
      <c r="H298" s="237"/>
      <c r="I298" s="237"/>
      <c r="J298" s="237"/>
      <c r="K298" s="276">
        <f t="shared" si="10"/>
        <v>0</v>
      </c>
      <c r="L298" s="276"/>
      <c r="M298" s="276"/>
      <c r="N298" s="276"/>
      <c r="O298" s="276"/>
      <c r="P298" s="343"/>
      <c r="Q298" s="361"/>
      <c r="R298" s="374"/>
      <c r="S298" s="374"/>
      <c r="T298" s="374"/>
      <c r="U298" s="237"/>
      <c r="V298" s="237"/>
      <c r="W298" s="276">
        <f t="shared" si="11"/>
        <v>0</v>
      </c>
      <c r="X298" s="276"/>
      <c r="Y298" s="276"/>
      <c r="Z298" s="276"/>
      <c r="AA298" s="343"/>
      <c r="AB298" s="361"/>
      <c r="AC298" s="374"/>
      <c r="AD298" s="374"/>
      <c r="AE298" s="374"/>
      <c r="AF298" s="374"/>
      <c r="AG298" s="237"/>
      <c r="AH298" s="237"/>
      <c r="AI298" s="237"/>
      <c r="AJ298" s="276">
        <f t="shared" si="12"/>
        <v>0</v>
      </c>
      <c r="AK298" s="490"/>
      <c r="AL298" s="343"/>
    </row>
    <row r="299" spans="1:38" s="61" customFormat="1" ht="17.25" customHeight="1">
      <c r="A299" s="54"/>
      <c r="C299" s="127">
        <f t="shared" si="13"/>
        <v>9</v>
      </c>
      <c r="D299" s="164"/>
      <c r="E299" s="184"/>
      <c r="F299" s="184"/>
      <c r="G299" s="222"/>
      <c r="H299" s="237"/>
      <c r="I299" s="237"/>
      <c r="J299" s="237"/>
      <c r="K299" s="276">
        <f t="shared" si="10"/>
        <v>0</v>
      </c>
      <c r="L299" s="276"/>
      <c r="M299" s="276"/>
      <c r="N299" s="276"/>
      <c r="O299" s="276"/>
      <c r="P299" s="343"/>
      <c r="Q299" s="361"/>
      <c r="R299" s="374"/>
      <c r="S299" s="374"/>
      <c r="T299" s="374"/>
      <c r="U299" s="237"/>
      <c r="V299" s="237"/>
      <c r="W299" s="276">
        <f t="shared" si="11"/>
        <v>0</v>
      </c>
      <c r="X299" s="276"/>
      <c r="Y299" s="276"/>
      <c r="Z299" s="276"/>
      <c r="AA299" s="343"/>
      <c r="AB299" s="361"/>
      <c r="AC299" s="374"/>
      <c r="AD299" s="374"/>
      <c r="AE299" s="374"/>
      <c r="AF299" s="374"/>
      <c r="AG299" s="237"/>
      <c r="AH299" s="237"/>
      <c r="AI299" s="237"/>
      <c r="AJ299" s="276">
        <f t="shared" si="12"/>
        <v>0</v>
      </c>
      <c r="AK299" s="490"/>
      <c r="AL299" s="343"/>
    </row>
    <row r="300" spans="1:38" s="61" customFormat="1" ht="17.25" customHeight="1">
      <c r="A300" s="54"/>
      <c r="C300" s="127">
        <f t="shared" si="13"/>
        <v>10</v>
      </c>
      <c r="D300" s="164"/>
      <c r="E300" s="184"/>
      <c r="F300" s="184"/>
      <c r="G300" s="222"/>
      <c r="H300" s="237"/>
      <c r="I300" s="237"/>
      <c r="J300" s="237"/>
      <c r="K300" s="276">
        <f t="shared" si="10"/>
        <v>0</v>
      </c>
      <c r="L300" s="276"/>
      <c r="M300" s="276"/>
      <c r="N300" s="276"/>
      <c r="O300" s="276"/>
      <c r="P300" s="343"/>
      <c r="Q300" s="361"/>
      <c r="R300" s="374"/>
      <c r="S300" s="374"/>
      <c r="T300" s="374"/>
      <c r="U300" s="237"/>
      <c r="V300" s="237"/>
      <c r="W300" s="276">
        <f t="shared" si="11"/>
        <v>0</v>
      </c>
      <c r="X300" s="276"/>
      <c r="Y300" s="276"/>
      <c r="Z300" s="276"/>
      <c r="AA300" s="343"/>
      <c r="AB300" s="361"/>
      <c r="AC300" s="374"/>
      <c r="AD300" s="374"/>
      <c r="AE300" s="374"/>
      <c r="AF300" s="374"/>
      <c r="AG300" s="237"/>
      <c r="AH300" s="237"/>
      <c r="AI300" s="237"/>
      <c r="AJ300" s="276">
        <f t="shared" si="12"/>
        <v>0</v>
      </c>
      <c r="AK300" s="490"/>
      <c r="AL300" s="343"/>
    </row>
    <row r="301" spans="1:38" s="61" customFormat="1" ht="17.25" customHeight="1">
      <c r="A301" s="54"/>
      <c r="C301" s="127">
        <f t="shared" si="13"/>
        <v>11</v>
      </c>
      <c r="D301" s="164"/>
      <c r="E301" s="184"/>
      <c r="F301" s="184"/>
      <c r="G301" s="222"/>
      <c r="H301" s="237"/>
      <c r="I301" s="237"/>
      <c r="J301" s="237"/>
      <c r="K301" s="276">
        <f t="shared" si="10"/>
        <v>0</v>
      </c>
      <c r="L301" s="276"/>
      <c r="M301" s="276"/>
      <c r="N301" s="276"/>
      <c r="O301" s="276"/>
      <c r="P301" s="343"/>
      <c r="Q301" s="361"/>
      <c r="R301" s="374"/>
      <c r="S301" s="374"/>
      <c r="T301" s="374"/>
      <c r="U301" s="237"/>
      <c r="V301" s="237"/>
      <c r="W301" s="276">
        <f t="shared" si="11"/>
        <v>0</v>
      </c>
      <c r="X301" s="276"/>
      <c r="Y301" s="276"/>
      <c r="Z301" s="276"/>
      <c r="AA301" s="343"/>
      <c r="AB301" s="361"/>
      <c r="AC301" s="374"/>
      <c r="AD301" s="374"/>
      <c r="AE301" s="374"/>
      <c r="AF301" s="374"/>
      <c r="AG301" s="237"/>
      <c r="AH301" s="237"/>
      <c r="AI301" s="237"/>
      <c r="AJ301" s="276">
        <f t="shared" si="12"/>
        <v>0</v>
      </c>
      <c r="AK301" s="490"/>
      <c r="AL301" s="343"/>
    </row>
    <row r="302" spans="1:38" s="61" customFormat="1" ht="17.25" customHeight="1">
      <c r="A302" s="54"/>
      <c r="C302" s="127">
        <f t="shared" si="13"/>
        <v>12</v>
      </c>
      <c r="D302" s="164"/>
      <c r="E302" s="184"/>
      <c r="F302" s="184"/>
      <c r="G302" s="222"/>
      <c r="H302" s="238"/>
      <c r="I302" s="261"/>
      <c r="J302" s="269"/>
      <c r="K302" s="276">
        <f t="shared" si="10"/>
        <v>0</v>
      </c>
      <c r="L302" s="276"/>
      <c r="M302" s="276"/>
      <c r="N302" s="276"/>
      <c r="O302" s="276"/>
      <c r="P302" s="343"/>
      <c r="Q302" s="164"/>
      <c r="R302" s="184"/>
      <c r="S302" s="184"/>
      <c r="T302" s="222"/>
      <c r="U302" s="238"/>
      <c r="V302" s="269"/>
      <c r="W302" s="490">
        <f t="shared" si="11"/>
        <v>0</v>
      </c>
      <c r="X302" s="497"/>
      <c r="Y302" s="497"/>
      <c r="Z302" s="497"/>
      <c r="AA302" s="507"/>
      <c r="AB302" s="164"/>
      <c r="AC302" s="184"/>
      <c r="AD302" s="184"/>
      <c r="AE302" s="184"/>
      <c r="AF302" s="222"/>
      <c r="AG302" s="238"/>
      <c r="AH302" s="261"/>
      <c r="AI302" s="269"/>
      <c r="AJ302" s="490">
        <f t="shared" si="12"/>
        <v>0</v>
      </c>
      <c r="AK302" s="497"/>
      <c r="AL302" s="507"/>
    </row>
    <row r="303" spans="1:38" s="61" customFormat="1" ht="17.25" customHeight="1">
      <c r="A303" s="54"/>
      <c r="C303" s="128" t="s">
        <v>336</v>
      </c>
      <c r="D303" s="165"/>
      <c r="E303" s="165"/>
      <c r="F303" s="165"/>
      <c r="G303" s="165"/>
      <c r="H303" s="165"/>
      <c r="I303" s="165"/>
      <c r="J303" s="270"/>
      <c r="K303" s="277">
        <f>SUM(K291:P302)</f>
        <v>0</v>
      </c>
      <c r="L303" s="287"/>
      <c r="M303" s="287"/>
      <c r="N303" s="287"/>
      <c r="O303" s="287"/>
      <c r="P303" s="344"/>
      <c r="Q303" s="362" t="s">
        <v>337</v>
      </c>
      <c r="R303" s="166"/>
      <c r="S303" s="166"/>
      <c r="T303" s="166"/>
      <c r="U303" s="166"/>
      <c r="V303" s="473"/>
      <c r="W303" s="491">
        <f>SUM(W291:AA302)</f>
        <v>0</v>
      </c>
      <c r="X303" s="491"/>
      <c r="Y303" s="491"/>
      <c r="Z303" s="491"/>
      <c r="AA303" s="508"/>
      <c r="AB303" s="362" t="s">
        <v>338</v>
      </c>
      <c r="AC303" s="166"/>
      <c r="AD303" s="166"/>
      <c r="AE303" s="166"/>
      <c r="AF303" s="166"/>
      <c r="AG303" s="166"/>
      <c r="AH303" s="166"/>
      <c r="AI303" s="473"/>
      <c r="AJ303" s="493">
        <f>SUM(AJ291:AL302)</f>
        <v>0</v>
      </c>
      <c r="AK303" s="280"/>
      <c r="AL303" s="617"/>
    </row>
    <row r="304" spans="1:38" s="61" customFormat="1" ht="11.25" customHeight="1">
      <c r="A304" s="54">
        <v>15</v>
      </c>
      <c r="C304" s="129"/>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6"/>
      <c r="AD304" s="166"/>
      <c r="AE304" s="166"/>
      <c r="AF304" s="166"/>
      <c r="AG304" s="166"/>
      <c r="AH304" s="166"/>
      <c r="AI304" s="166"/>
      <c r="AJ304" s="166"/>
      <c r="AK304" s="166"/>
      <c r="AL304" s="166"/>
    </row>
    <row r="305" spans="1:38" s="61" customFormat="1" ht="17.25" customHeight="1">
      <c r="A305" s="54"/>
      <c r="C305" s="123" t="s">
        <v>23</v>
      </c>
      <c r="D305" s="160" t="s">
        <v>196</v>
      </c>
      <c r="E305" s="180"/>
      <c r="F305" s="180"/>
      <c r="G305" s="180"/>
      <c r="H305" s="180"/>
      <c r="I305" s="180"/>
      <c r="J305" s="180"/>
      <c r="K305" s="180"/>
      <c r="L305" s="180"/>
      <c r="M305" s="180"/>
      <c r="N305" s="180"/>
      <c r="O305" s="180"/>
      <c r="P305" s="339"/>
      <c r="Q305" s="358" t="s">
        <v>120</v>
      </c>
      <c r="R305" s="180"/>
      <c r="S305" s="180"/>
      <c r="T305" s="180"/>
      <c r="U305" s="180"/>
      <c r="V305" s="180"/>
      <c r="W305" s="180"/>
      <c r="X305" s="180"/>
      <c r="Y305" s="180"/>
      <c r="Z305" s="180"/>
      <c r="AA305" s="339"/>
      <c r="AB305" s="358" t="s">
        <v>200</v>
      </c>
      <c r="AC305" s="180"/>
      <c r="AD305" s="180"/>
      <c r="AE305" s="180"/>
      <c r="AF305" s="180"/>
      <c r="AG305" s="180"/>
      <c r="AH305" s="180"/>
      <c r="AI305" s="180"/>
      <c r="AJ305" s="180"/>
      <c r="AK305" s="585"/>
      <c r="AL305" s="339"/>
    </row>
    <row r="306" spans="1:38" s="61" customFormat="1" ht="17.25" customHeight="1">
      <c r="A306" s="54"/>
      <c r="C306" s="124"/>
      <c r="D306" s="161" t="s">
        <v>20</v>
      </c>
      <c r="E306" s="181"/>
      <c r="F306" s="181"/>
      <c r="G306" s="219"/>
      <c r="H306" s="234" t="s">
        <v>5</v>
      </c>
      <c r="I306" s="234"/>
      <c r="J306" s="234"/>
      <c r="K306" s="234" t="s">
        <v>18</v>
      </c>
      <c r="L306" s="234"/>
      <c r="M306" s="234"/>
      <c r="N306" s="234"/>
      <c r="O306" s="234"/>
      <c r="P306" s="340"/>
      <c r="Q306" s="359" t="s">
        <v>20</v>
      </c>
      <c r="R306" s="234"/>
      <c r="S306" s="234"/>
      <c r="T306" s="234"/>
      <c r="U306" s="234" t="s">
        <v>5</v>
      </c>
      <c r="V306" s="234"/>
      <c r="W306" s="234" t="s">
        <v>18</v>
      </c>
      <c r="X306" s="234"/>
      <c r="Y306" s="234"/>
      <c r="Z306" s="234"/>
      <c r="AA306" s="340"/>
      <c r="AB306" s="359" t="s">
        <v>20</v>
      </c>
      <c r="AC306" s="234"/>
      <c r="AD306" s="234"/>
      <c r="AE306" s="234"/>
      <c r="AF306" s="234"/>
      <c r="AG306" s="234" t="s">
        <v>5</v>
      </c>
      <c r="AH306" s="234"/>
      <c r="AI306" s="234"/>
      <c r="AJ306" s="234" t="s">
        <v>18</v>
      </c>
      <c r="AK306" s="586"/>
      <c r="AL306" s="340"/>
    </row>
    <row r="307" spans="1:38" s="61" customFormat="1" ht="6" customHeight="1">
      <c r="A307" s="54">
        <f>+A290</f>
        <v>8</v>
      </c>
      <c r="C307" s="125">
        <v>1</v>
      </c>
      <c r="D307" s="162" t="s">
        <v>210</v>
      </c>
      <c r="E307" s="182"/>
      <c r="F307" s="182"/>
      <c r="G307" s="220"/>
      <c r="H307" s="235" t="s">
        <v>36</v>
      </c>
      <c r="I307" s="182"/>
      <c r="J307" s="220"/>
      <c r="K307" s="274" t="s">
        <v>209</v>
      </c>
      <c r="L307" s="286"/>
      <c r="M307" s="286"/>
      <c r="N307" s="286"/>
      <c r="O307" s="286"/>
      <c r="P307" s="341"/>
      <c r="Q307" s="162" t="s">
        <v>211</v>
      </c>
      <c r="R307" s="182"/>
      <c r="S307" s="182"/>
      <c r="T307" s="220"/>
      <c r="U307" s="235" t="s">
        <v>36</v>
      </c>
      <c r="V307" s="220"/>
      <c r="W307" s="274" t="s">
        <v>211</v>
      </c>
      <c r="X307" s="286"/>
      <c r="Y307" s="286"/>
      <c r="Z307" s="286"/>
      <c r="AA307" s="341"/>
      <c r="AB307" s="162" t="s">
        <v>211</v>
      </c>
      <c r="AC307" s="182"/>
      <c r="AD307" s="182"/>
      <c r="AE307" s="182"/>
      <c r="AF307" s="220"/>
      <c r="AG307" s="235" t="s">
        <v>36</v>
      </c>
      <c r="AH307" s="182"/>
      <c r="AI307" s="220"/>
      <c r="AJ307" s="573" t="s">
        <v>211</v>
      </c>
      <c r="AK307" s="588"/>
      <c r="AL307" s="618"/>
    </row>
    <row r="308" spans="1:38" s="61" customFormat="1" ht="12" customHeight="1">
      <c r="A308" s="54">
        <f>+A291</f>
        <v>16</v>
      </c>
      <c r="C308" s="126"/>
      <c r="D308" s="163"/>
      <c r="E308" s="183"/>
      <c r="F308" s="183"/>
      <c r="G308" s="221"/>
      <c r="H308" s="236"/>
      <c r="I308" s="236"/>
      <c r="J308" s="236"/>
      <c r="K308" s="275">
        <f t="shared" ref="K308:K319" si="14">+D308*H308/100</f>
        <v>0</v>
      </c>
      <c r="L308" s="275"/>
      <c r="M308" s="275"/>
      <c r="N308" s="275"/>
      <c r="O308" s="275"/>
      <c r="P308" s="342"/>
      <c r="Q308" s="360"/>
      <c r="R308" s="373"/>
      <c r="S308" s="373"/>
      <c r="T308" s="373"/>
      <c r="U308" s="236"/>
      <c r="V308" s="236"/>
      <c r="W308" s="275">
        <f t="shared" ref="W308:W319" si="15">+Q308*U308/100</f>
        <v>0</v>
      </c>
      <c r="X308" s="275"/>
      <c r="Y308" s="275"/>
      <c r="Z308" s="275"/>
      <c r="AA308" s="342"/>
      <c r="AB308" s="360"/>
      <c r="AC308" s="373"/>
      <c r="AD308" s="373"/>
      <c r="AE308" s="373"/>
      <c r="AF308" s="373"/>
      <c r="AG308" s="236"/>
      <c r="AH308" s="236"/>
      <c r="AI308" s="236"/>
      <c r="AJ308" s="275">
        <f t="shared" ref="AJ308:AJ319" si="16">+AB308*AG308/100</f>
        <v>0</v>
      </c>
      <c r="AK308" s="587"/>
      <c r="AL308" s="342"/>
    </row>
    <row r="309" spans="1:38" s="61" customFormat="1" ht="17.25" customHeight="1">
      <c r="A309" s="54"/>
      <c r="C309" s="127">
        <f>+C307+1</f>
        <v>2</v>
      </c>
      <c r="D309" s="164"/>
      <c r="E309" s="184"/>
      <c r="F309" s="184"/>
      <c r="G309" s="222"/>
      <c r="H309" s="237"/>
      <c r="I309" s="237"/>
      <c r="J309" s="237"/>
      <c r="K309" s="276">
        <f t="shared" si="14"/>
        <v>0</v>
      </c>
      <c r="L309" s="276"/>
      <c r="M309" s="276"/>
      <c r="N309" s="276"/>
      <c r="O309" s="276"/>
      <c r="P309" s="343"/>
      <c r="Q309" s="361"/>
      <c r="R309" s="374"/>
      <c r="S309" s="374"/>
      <c r="T309" s="374"/>
      <c r="U309" s="237"/>
      <c r="V309" s="237"/>
      <c r="W309" s="276">
        <f t="shared" si="15"/>
        <v>0</v>
      </c>
      <c r="X309" s="276"/>
      <c r="Y309" s="276"/>
      <c r="Z309" s="276"/>
      <c r="AA309" s="343"/>
      <c r="AB309" s="361"/>
      <c r="AC309" s="374"/>
      <c r="AD309" s="374"/>
      <c r="AE309" s="374"/>
      <c r="AF309" s="374"/>
      <c r="AG309" s="237"/>
      <c r="AH309" s="237"/>
      <c r="AI309" s="237"/>
      <c r="AJ309" s="276">
        <f t="shared" si="16"/>
        <v>0</v>
      </c>
      <c r="AK309" s="490"/>
      <c r="AL309" s="343"/>
    </row>
    <row r="310" spans="1:38" s="61" customFormat="1" ht="17.25" customHeight="1">
      <c r="A310" s="54"/>
      <c r="C310" s="127">
        <f t="shared" ref="C310:C319" si="17">+C309+1</f>
        <v>3</v>
      </c>
      <c r="D310" s="164"/>
      <c r="E310" s="184"/>
      <c r="F310" s="184"/>
      <c r="G310" s="222"/>
      <c r="H310" s="237"/>
      <c r="I310" s="237"/>
      <c r="J310" s="237"/>
      <c r="K310" s="276">
        <f t="shared" si="14"/>
        <v>0</v>
      </c>
      <c r="L310" s="276"/>
      <c r="M310" s="276"/>
      <c r="N310" s="276"/>
      <c r="O310" s="276"/>
      <c r="P310" s="343"/>
      <c r="Q310" s="361"/>
      <c r="R310" s="374"/>
      <c r="S310" s="374"/>
      <c r="T310" s="374"/>
      <c r="U310" s="237"/>
      <c r="V310" s="237"/>
      <c r="W310" s="276">
        <f t="shared" si="15"/>
        <v>0</v>
      </c>
      <c r="X310" s="276"/>
      <c r="Y310" s="276"/>
      <c r="Z310" s="276"/>
      <c r="AA310" s="343"/>
      <c r="AB310" s="361"/>
      <c r="AC310" s="374"/>
      <c r="AD310" s="374"/>
      <c r="AE310" s="374"/>
      <c r="AF310" s="374"/>
      <c r="AG310" s="237"/>
      <c r="AH310" s="237"/>
      <c r="AI310" s="237"/>
      <c r="AJ310" s="276">
        <f t="shared" si="16"/>
        <v>0</v>
      </c>
      <c r="AK310" s="490"/>
      <c r="AL310" s="343"/>
    </row>
    <row r="311" spans="1:38" s="61" customFormat="1" ht="17.25" customHeight="1">
      <c r="A311" s="54"/>
      <c r="C311" s="127">
        <f t="shared" si="17"/>
        <v>4</v>
      </c>
      <c r="D311" s="164"/>
      <c r="E311" s="184"/>
      <c r="F311" s="184"/>
      <c r="G311" s="222"/>
      <c r="H311" s="237"/>
      <c r="I311" s="237"/>
      <c r="J311" s="237"/>
      <c r="K311" s="276">
        <f t="shared" si="14"/>
        <v>0</v>
      </c>
      <c r="L311" s="276"/>
      <c r="M311" s="276"/>
      <c r="N311" s="276"/>
      <c r="O311" s="276"/>
      <c r="P311" s="343"/>
      <c r="Q311" s="361"/>
      <c r="R311" s="374"/>
      <c r="S311" s="374"/>
      <c r="T311" s="374"/>
      <c r="U311" s="237"/>
      <c r="V311" s="237"/>
      <c r="W311" s="276">
        <f t="shared" si="15"/>
        <v>0</v>
      </c>
      <c r="X311" s="276"/>
      <c r="Y311" s="276"/>
      <c r="Z311" s="276"/>
      <c r="AA311" s="343"/>
      <c r="AB311" s="361"/>
      <c r="AC311" s="374"/>
      <c r="AD311" s="374"/>
      <c r="AE311" s="374"/>
      <c r="AF311" s="374"/>
      <c r="AG311" s="237"/>
      <c r="AH311" s="237"/>
      <c r="AI311" s="237"/>
      <c r="AJ311" s="276">
        <f t="shared" si="16"/>
        <v>0</v>
      </c>
      <c r="AK311" s="490"/>
      <c r="AL311" s="343"/>
    </row>
    <row r="312" spans="1:38" s="61" customFormat="1" ht="17.25" customHeight="1">
      <c r="A312" s="54"/>
      <c r="C312" s="127">
        <f t="shared" si="17"/>
        <v>5</v>
      </c>
      <c r="D312" s="164"/>
      <c r="E312" s="184"/>
      <c r="F312" s="184"/>
      <c r="G312" s="222"/>
      <c r="H312" s="237"/>
      <c r="I312" s="237"/>
      <c r="J312" s="237"/>
      <c r="K312" s="276">
        <f t="shared" si="14"/>
        <v>0</v>
      </c>
      <c r="L312" s="276"/>
      <c r="M312" s="276"/>
      <c r="N312" s="276"/>
      <c r="O312" s="276"/>
      <c r="P312" s="343"/>
      <c r="Q312" s="361"/>
      <c r="R312" s="374"/>
      <c r="S312" s="374"/>
      <c r="T312" s="374"/>
      <c r="U312" s="237"/>
      <c r="V312" s="237"/>
      <c r="W312" s="276">
        <f t="shared" si="15"/>
        <v>0</v>
      </c>
      <c r="X312" s="276"/>
      <c r="Y312" s="276"/>
      <c r="Z312" s="276"/>
      <c r="AA312" s="343"/>
      <c r="AB312" s="361"/>
      <c r="AC312" s="374"/>
      <c r="AD312" s="374"/>
      <c r="AE312" s="374"/>
      <c r="AF312" s="374"/>
      <c r="AG312" s="237"/>
      <c r="AH312" s="237"/>
      <c r="AI312" s="237"/>
      <c r="AJ312" s="276">
        <f t="shared" si="16"/>
        <v>0</v>
      </c>
      <c r="AK312" s="490"/>
      <c r="AL312" s="343"/>
    </row>
    <row r="313" spans="1:38" s="61" customFormat="1" ht="17.25" customHeight="1">
      <c r="A313" s="54"/>
      <c r="C313" s="127">
        <f t="shared" si="17"/>
        <v>6</v>
      </c>
      <c r="D313" s="164"/>
      <c r="E313" s="184"/>
      <c r="F313" s="184"/>
      <c r="G313" s="222"/>
      <c r="H313" s="237"/>
      <c r="I313" s="237"/>
      <c r="J313" s="237"/>
      <c r="K313" s="276">
        <f t="shared" si="14"/>
        <v>0</v>
      </c>
      <c r="L313" s="276"/>
      <c r="M313" s="276"/>
      <c r="N313" s="276"/>
      <c r="O313" s="276"/>
      <c r="P313" s="343"/>
      <c r="Q313" s="361"/>
      <c r="R313" s="374"/>
      <c r="S313" s="374"/>
      <c r="T313" s="374"/>
      <c r="U313" s="237"/>
      <c r="V313" s="237"/>
      <c r="W313" s="276">
        <f t="shared" si="15"/>
        <v>0</v>
      </c>
      <c r="X313" s="276"/>
      <c r="Y313" s="276"/>
      <c r="Z313" s="276"/>
      <c r="AA313" s="343"/>
      <c r="AB313" s="361"/>
      <c r="AC313" s="374"/>
      <c r="AD313" s="374"/>
      <c r="AE313" s="374"/>
      <c r="AF313" s="374"/>
      <c r="AG313" s="237"/>
      <c r="AH313" s="237"/>
      <c r="AI313" s="237"/>
      <c r="AJ313" s="276">
        <f t="shared" si="16"/>
        <v>0</v>
      </c>
      <c r="AK313" s="490"/>
      <c r="AL313" s="343"/>
    </row>
    <row r="314" spans="1:38" s="61" customFormat="1" ht="17.25" customHeight="1">
      <c r="A314" s="54"/>
      <c r="C314" s="127">
        <f t="shared" si="17"/>
        <v>7</v>
      </c>
      <c r="D314" s="164"/>
      <c r="E314" s="184"/>
      <c r="F314" s="184"/>
      <c r="G314" s="222"/>
      <c r="H314" s="237"/>
      <c r="I314" s="237"/>
      <c r="J314" s="237"/>
      <c r="K314" s="276">
        <f t="shared" si="14"/>
        <v>0</v>
      </c>
      <c r="L314" s="276"/>
      <c r="M314" s="276"/>
      <c r="N314" s="276"/>
      <c r="O314" s="276"/>
      <c r="P314" s="343"/>
      <c r="Q314" s="361"/>
      <c r="R314" s="374"/>
      <c r="S314" s="374"/>
      <c r="T314" s="374"/>
      <c r="U314" s="237"/>
      <c r="V314" s="237"/>
      <c r="W314" s="276">
        <f t="shared" si="15"/>
        <v>0</v>
      </c>
      <c r="X314" s="276"/>
      <c r="Y314" s="276"/>
      <c r="Z314" s="276"/>
      <c r="AA314" s="343"/>
      <c r="AB314" s="361"/>
      <c r="AC314" s="374"/>
      <c r="AD314" s="374"/>
      <c r="AE314" s="374"/>
      <c r="AF314" s="374"/>
      <c r="AG314" s="237"/>
      <c r="AH314" s="237"/>
      <c r="AI314" s="237"/>
      <c r="AJ314" s="276">
        <f t="shared" si="16"/>
        <v>0</v>
      </c>
      <c r="AK314" s="490"/>
      <c r="AL314" s="343"/>
    </row>
    <row r="315" spans="1:38" s="61" customFormat="1" ht="17.25" customHeight="1">
      <c r="A315" s="54"/>
      <c r="C315" s="127">
        <f t="shared" si="17"/>
        <v>8</v>
      </c>
      <c r="D315" s="164"/>
      <c r="E315" s="184"/>
      <c r="F315" s="184"/>
      <c r="G315" s="222"/>
      <c r="H315" s="237"/>
      <c r="I315" s="237"/>
      <c r="J315" s="237"/>
      <c r="K315" s="276">
        <f t="shared" si="14"/>
        <v>0</v>
      </c>
      <c r="L315" s="276"/>
      <c r="M315" s="276"/>
      <c r="N315" s="276"/>
      <c r="O315" s="276"/>
      <c r="P315" s="343"/>
      <c r="Q315" s="361"/>
      <c r="R315" s="374"/>
      <c r="S315" s="374"/>
      <c r="T315" s="374"/>
      <c r="U315" s="237"/>
      <c r="V315" s="237"/>
      <c r="W315" s="276">
        <f t="shared" si="15"/>
        <v>0</v>
      </c>
      <c r="X315" s="276"/>
      <c r="Y315" s="276"/>
      <c r="Z315" s="276"/>
      <c r="AA315" s="343"/>
      <c r="AB315" s="361"/>
      <c r="AC315" s="374"/>
      <c r="AD315" s="374"/>
      <c r="AE315" s="374"/>
      <c r="AF315" s="374"/>
      <c r="AG315" s="237"/>
      <c r="AH315" s="237"/>
      <c r="AI315" s="237"/>
      <c r="AJ315" s="276">
        <f t="shared" si="16"/>
        <v>0</v>
      </c>
      <c r="AK315" s="490"/>
      <c r="AL315" s="343"/>
    </row>
    <row r="316" spans="1:38" s="61" customFormat="1" ht="17.25" customHeight="1">
      <c r="A316" s="54"/>
      <c r="C316" s="127">
        <f t="shared" si="17"/>
        <v>9</v>
      </c>
      <c r="D316" s="164"/>
      <c r="E316" s="184"/>
      <c r="F316" s="184"/>
      <c r="G316" s="222"/>
      <c r="H316" s="237"/>
      <c r="I316" s="237"/>
      <c r="J316" s="237"/>
      <c r="K316" s="276">
        <f t="shared" si="14"/>
        <v>0</v>
      </c>
      <c r="L316" s="276"/>
      <c r="M316" s="276"/>
      <c r="N316" s="276"/>
      <c r="O316" s="276"/>
      <c r="P316" s="343"/>
      <c r="Q316" s="361"/>
      <c r="R316" s="374"/>
      <c r="S316" s="374"/>
      <c r="T316" s="374"/>
      <c r="U316" s="237"/>
      <c r="V316" s="237"/>
      <c r="W316" s="276">
        <f t="shared" si="15"/>
        <v>0</v>
      </c>
      <c r="X316" s="276"/>
      <c r="Y316" s="276"/>
      <c r="Z316" s="276"/>
      <c r="AA316" s="343"/>
      <c r="AB316" s="361"/>
      <c r="AC316" s="374"/>
      <c r="AD316" s="374"/>
      <c r="AE316" s="374"/>
      <c r="AF316" s="374"/>
      <c r="AG316" s="237"/>
      <c r="AH316" s="237"/>
      <c r="AI316" s="237"/>
      <c r="AJ316" s="276">
        <f t="shared" si="16"/>
        <v>0</v>
      </c>
      <c r="AK316" s="490"/>
      <c r="AL316" s="343"/>
    </row>
    <row r="317" spans="1:38" s="61" customFormat="1" ht="17.25" customHeight="1">
      <c r="A317" s="54"/>
      <c r="C317" s="127">
        <f t="shared" si="17"/>
        <v>10</v>
      </c>
      <c r="D317" s="164"/>
      <c r="E317" s="184"/>
      <c r="F317" s="184"/>
      <c r="G317" s="222"/>
      <c r="H317" s="237"/>
      <c r="I317" s="237"/>
      <c r="J317" s="237"/>
      <c r="K317" s="276">
        <f t="shared" si="14"/>
        <v>0</v>
      </c>
      <c r="L317" s="276"/>
      <c r="M317" s="276"/>
      <c r="N317" s="276"/>
      <c r="O317" s="276"/>
      <c r="P317" s="343"/>
      <c r="Q317" s="361"/>
      <c r="R317" s="374"/>
      <c r="S317" s="374"/>
      <c r="T317" s="374"/>
      <c r="U317" s="237"/>
      <c r="V317" s="237"/>
      <c r="W317" s="276">
        <f t="shared" si="15"/>
        <v>0</v>
      </c>
      <c r="X317" s="276"/>
      <c r="Y317" s="276"/>
      <c r="Z317" s="276"/>
      <c r="AA317" s="343"/>
      <c r="AB317" s="361"/>
      <c r="AC317" s="374"/>
      <c r="AD317" s="374"/>
      <c r="AE317" s="374"/>
      <c r="AF317" s="374"/>
      <c r="AG317" s="237"/>
      <c r="AH317" s="237"/>
      <c r="AI317" s="237"/>
      <c r="AJ317" s="276">
        <f t="shared" si="16"/>
        <v>0</v>
      </c>
      <c r="AK317" s="490"/>
      <c r="AL317" s="343"/>
    </row>
    <row r="318" spans="1:38" s="61" customFormat="1" ht="17.25" customHeight="1">
      <c r="A318" s="54"/>
      <c r="C318" s="127">
        <f t="shared" si="17"/>
        <v>11</v>
      </c>
      <c r="D318" s="164"/>
      <c r="E318" s="184"/>
      <c r="F318" s="184"/>
      <c r="G318" s="222"/>
      <c r="H318" s="237"/>
      <c r="I318" s="237"/>
      <c r="J318" s="237"/>
      <c r="K318" s="276">
        <f t="shared" si="14"/>
        <v>0</v>
      </c>
      <c r="L318" s="276"/>
      <c r="M318" s="276"/>
      <c r="N318" s="276"/>
      <c r="O318" s="276"/>
      <c r="P318" s="343"/>
      <c r="Q318" s="361"/>
      <c r="R318" s="374"/>
      <c r="S318" s="374"/>
      <c r="T318" s="374"/>
      <c r="U318" s="237"/>
      <c r="V318" s="237"/>
      <c r="W318" s="276">
        <f t="shared" si="15"/>
        <v>0</v>
      </c>
      <c r="X318" s="276"/>
      <c r="Y318" s="276"/>
      <c r="Z318" s="276"/>
      <c r="AA318" s="343"/>
      <c r="AB318" s="361"/>
      <c r="AC318" s="374"/>
      <c r="AD318" s="374"/>
      <c r="AE318" s="374"/>
      <c r="AF318" s="374"/>
      <c r="AG318" s="237"/>
      <c r="AH318" s="237"/>
      <c r="AI318" s="237"/>
      <c r="AJ318" s="276">
        <f t="shared" si="16"/>
        <v>0</v>
      </c>
      <c r="AK318" s="490"/>
      <c r="AL318" s="343"/>
    </row>
    <row r="319" spans="1:38" s="61" customFormat="1" ht="17.25" customHeight="1">
      <c r="A319" s="54"/>
      <c r="C319" s="127">
        <f t="shared" si="17"/>
        <v>12</v>
      </c>
      <c r="D319" s="164"/>
      <c r="E319" s="184"/>
      <c r="F319" s="184"/>
      <c r="G319" s="222"/>
      <c r="H319" s="237"/>
      <c r="I319" s="237"/>
      <c r="J319" s="237"/>
      <c r="K319" s="276">
        <f t="shared" si="14"/>
        <v>0</v>
      </c>
      <c r="L319" s="276"/>
      <c r="M319" s="276"/>
      <c r="N319" s="276"/>
      <c r="O319" s="276"/>
      <c r="P319" s="343"/>
      <c r="Q319" s="361"/>
      <c r="R319" s="374"/>
      <c r="S319" s="374"/>
      <c r="T319" s="374"/>
      <c r="U319" s="237"/>
      <c r="V319" s="237"/>
      <c r="W319" s="276">
        <f t="shared" si="15"/>
        <v>0</v>
      </c>
      <c r="X319" s="276"/>
      <c r="Y319" s="276"/>
      <c r="Z319" s="276"/>
      <c r="AA319" s="343"/>
      <c r="AB319" s="361"/>
      <c r="AC319" s="374"/>
      <c r="AD319" s="374"/>
      <c r="AE319" s="374"/>
      <c r="AF319" s="374"/>
      <c r="AG319" s="237"/>
      <c r="AH319" s="237"/>
      <c r="AI319" s="237"/>
      <c r="AJ319" s="276">
        <f t="shared" si="16"/>
        <v>0</v>
      </c>
      <c r="AK319" s="490"/>
      <c r="AL319" s="343"/>
    </row>
    <row r="320" spans="1:38" s="61" customFormat="1" ht="17.25" customHeight="1">
      <c r="A320" s="54"/>
      <c r="C320" s="128" t="s">
        <v>270</v>
      </c>
      <c r="D320" s="165"/>
      <c r="E320" s="165"/>
      <c r="F320" s="165"/>
      <c r="G320" s="165"/>
      <c r="H320" s="165"/>
      <c r="I320" s="165"/>
      <c r="J320" s="270"/>
      <c r="K320" s="277">
        <f>SUM(K308:P319)</f>
        <v>0</v>
      </c>
      <c r="L320" s="287"/>
      <c r="M320" s="287"/>
      <c r="N320" s="287"/>
      <c r="O320" s="287"/>
      <c r="P320" s="344"/>
      <c r="Q320" s="362" t="s">
        <v>339</v>
      </c>
      <c r="R320" s="166"/>
      <c r="S320" s="166"/>
      <c r="T320" s="166"/>
      <c r="U320" s="166"/>
      <c r="V320" s="473"/>
      <c r="W320" s="492">
        <f>SUM(W308:AA319)</f>
        <v>0</v>
      </c>
      <c r="X320" s="492"/>
      <c r="Y320" s="492"/>
      <c r="Z320" s="492"/>
      <c r="AA320" s="509"/>
      <c r="AB320" s="362" t="s">
        <v>340</v>
      </c>
      <c r="AC320" s="166"/>
      <c r="AD320" s="166"/>
      <c r="AE320" s="166"/>
      <c r="AF320" s="166"/>
      <c r="AG320" s="166"/>
      <c r="AH320" s="166"/>
      <c r="AI320" s="473"/>
      <c r="AJ320" s="493">
        <f>SUM(AJ308:AL319)</f>
        <v>0</v>
      </c>
      <c r="AK320" s="280"/>
      <c r="AL320" s="617"/>
    </row>
    <row r="321" spans="1:38" s="56" customFormat="1" ht="11.25" customHeight="1">
      <c r="A321" s="54"/>
      <c r="B321" s="61"/>
      <c r="C321" s="129"/>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71"/>
      <c r="AC321" s="171"/>
      <c r="AD321" s="171"/>
      <c r="AE321" s="171"/>
      <c r="AF321" s="171"/>
      <c r="AG321" s="171"/>
      <c r="AH321" s="171"/>
      <c r="AI321" s="171"/>
      <c r="AJ321" s="171"/>
      <c r="AK321" s="171"/>
      <c r="AL321" s="171"/>
    </row>
    <row r="322" spans="1:38" s="62" customFormat="1" ht="12" hidden="1" customHeight="1">
      <c r="A322" s="54"/>
      <c r="B322" s="62"/>
      <c r="C322" s="62"/>
      <c r="D322" s="167">
        <f>SUM(D16:F16)</f>
        <v>55</v>
      </c>
      <c r="E322" s="167"/>
      <c r="F322" s="167"/>
      <c r="G322" s="62"/>
      <c r="H322" s="62"/>
      <c r="I322" s="62"/>
      <c r="J322" s="62"/>
      <c r="K322" s="62"/>
      <c r="L322" s="62"/>
      <c r="M322" s="167">
        <f>SUM(M16:P16)</f>
        <v>55</v>
      </c>
      <c r="N322" s="167"/>
      <c r="O322" s="167"/>
      <c r="P322" s="167"/>
      <c r="Q322" s="167">
        <f>SUM(Q16:R16)</f>
        <v>55</v>
      </c>
      <c r="R322" s="167"/>
      <c r="S322" s="62"/>
      <c r="T322" s="62"/>
      <c r="U322" s="62"/>
      <c r="V322" s="62"/>
      <c r="W322" s="62"/>
      <c r="X322" s="167">
        <f>SUM(X16:AA16)</f>
        <v>119.0625</v>
      </c>
      <c r="Y322" s="167"/>
      <c r="Z322" s="167"/>
      <c r="AA322" s="167"/>
      <c r="AB322" s="62"/>
      <c r="AC322" s="62"/>
      <c r="AD322" s="62"/>
      <c r="AE322" s="62"/>
      <c r="AF322" s="62"/>
      <c r="AG322" s="62"/>
      <c r="AH322" s="62"/>
      <c r="AI322" s="62"/>
      <c r="AJ322" s="62"/>
      <c r="AK322" s="62"/>
      <c r="AL322" s="62"/>
    </row>
    <row r="323" spans="1:38" s="61" customFormat="1" ht="18" customHeight="1">
      <c r="A323" s="54"/>
      <c r="C323" s="123" t="s">
        <v>23</v>
      </c>
      <c r="D323" s="168"/>
      <c r="E323" s="185"/>
      <c r="F323" s="209" t="s">
        <v>139</v>
      </c>
      <c r="G323" s="223"/>
      <c r="H323" s="223"/>
      <c r="I323" s="223"/>
      <c r="J323" s="223"/>
      <c r="K323" s="223"/>
      <c r="L323" s="288"/>
      <c r="M323" s="185" t="s">
        <v>83</v>
      </c>
      <c r="N323" s="185"/>
      <c r="O323" s="185"/>
      <c r="P323" s="345"/>
      <c r="Q323" s="168"/>
      <c r="R323" s="209" t="s">
        <v>139</v>
      </c>
      <c r="S323" s="223"/>
      <c r="T323" s="223"/>
      <c r="U323" s="223"/>
      <c r="V323" s="223"/>
      <c r="W323" s="223"/>
      <c r="X323" s="185" t="s">
        <v>83</v>
      </c>
      <c r="Y323" s="185"/>
      <c r="Z323" s="185"/>
      <c r="AA323" s="345"/>
      <c r="AB323" s="416"/>
      <c r="AC323" s="433"/>
      <c r="AD323" s="433"/>
      <c r="AE323" s="433"/>
      <c r="AF323" s="433"/>
      <c r="AG323" s="433"/>
      <c r="AH323" s="433"/>
      <c r="AI323" s="433"/>
      <c r="AJ323" s="433"/>
      <c r="AK323" s="433"/>
      <c r="AL323" s="433"/>
    </row>
    <row r="324" spans="1:38" s="61" customFormat="1" ht="18" customHeight="1">
      <c r="A324" s="54"/>
      <c r="C324" s="124"/>
      <c r="D324" s="161" t="s">
        <v>20</v>
      </c>
      <c r="E324" s="181"/>
      <c r="F324" s="181"/>
      <c r="G324" s="219"/>
      <c r="H324" s="234" t="s">
        <v>5</v>
      </c>
      <c r="I324" s="234"/>
      <c r="J324" s="234"/>
      <c r="K324" s="234" t="s">
        <v>18</v>
      </c>
      <c r="L324" s="234"/>
      <c r="M324" s="234"/>
      <c r="N324" s="234"/>
      <c r="O324" s="234"/>
      <c r="P324" s="340"/>
      <c r="Q324" s="359" t="s">
        <v>20</v>
      </c>
      <c r="R324" s="234"/>
      <c r="S324" s="234"/>
      <c r="T324" s="234"/>
      <c r="U324" s="234" t="s">
        <v>5</v>
      </c>
      <c r="V324" s="234"/>
      <c r="W324" s="234" t="s">
        <v>18</v>
      </c>
      <c r="X324" s="234"/>
      <c r="Y324" s="234"/>
      <c r="Z324" s="234"/>
      <c r="AA324" s="340"/>
      <c r="AB324" s="421" t="s">
        <v>78</v>
      </c>
      <c r="AC324" s="460" t="s">
        <v>195</v>
      </c>
      <c r="AD324" s="460"/>
      <c r="AE324" s="460"/>
      <c r="AF324" s="460"/>
      <c r="AG324" s="460"/>
      <c r="AH324" s="460"/>
      <c r="AI324" s="460"/>
      <c r="AJ324" s="460"/>
      <c r="AK324" s="460"/>
      <c r="AL324" s="460"/>
    </row>
    <row r="325" spans="1:38" s="61" customFormat="1" ht="6" customHeight="1">
      <c r="A325" s="54">
        <f>+A307</f>
        <v>8</v>
      </c>
      <c r="C325" s="125">
        <v>1</v>
      </c>
      <c r="D325" s="162" t="s">
        <v>210</v>
      </c>
      <c r="E325" s="182"/>
      <c r="F325" s="182"/>
      <c r="G325" s="220"/>
      <c r="H325" s="235" t="s">
        <v>36</v>
      </c>
      <c r="I325" s="182"/>
      <c r="J325" s="220"/>
      <c r="K325" s="274" t="s">
        <v>209</v>
      </c>
      <c r="L325" s="286"/>
      <c r="M325" s="286"/>
      <c r="N325" s="286"/>
      <c r="O325" s="286"/>
      <c r="P325" s="341"/>
      <c r="Q325" s="162" t="s">
        <v>211</v>
      </c>
      <c r="R325" s="182"/>
      <c r="S325" s="182"/>
      <c r="T325" s="220"/>
      <c r="U325" s="235" t="s">
        <v>36</v>
      </c>
      <c r="V325" s="220"/>
      <c r="W325" s="274" t="s">
        <v>211</v>
      </c>
      <c r="X325" s="286"/>
      <c r="Y325" s="286"/>
      <c r="Z325" s="286"/>
      <c r="AA325" s="341"/>
      <c r="AB325" s="515"/>
      <c r="AC325" s="460"/>
      <c r="AD325" s="460"/>
      <c r="AE325" s="460"/>
      <c r="AF325" s="460"/>
      <c r="AG325" s="460"/>
      <c r="AH325" s="460"/>
      <c r="AI325" s="460"/>
      <c r="AJ325" s="460"/>
      <c r="AK325" s="460"/>
      <c r="AL325" s="460"/>
    </row>
    <row r="326" spans="1:38" s="61" customFormat="1" ht="12" customHeight="1">
      <c r="A326" s="54">
        <f>+A308</f>
        <v>16</v>
      </c>
      <c r="C326" s="126"/>
      <c r="D326" s="163"/>
      <c r="E326" s="183"/>
      <c r="F326" s="183"/>
      <c r="G326" s="221"/>
      <c r="H326" s="236"/>
      <c r="I326" s="236"/>
      <c r="J326" s="236"/>
      <c r="K326" s="275">
        <f t="shared" ref="K326:K338" si="18">+D326*H326/100</f>
        <v>0</v>
      </c>
      <c r="L326" s="275"/>
      <c r="M326" s="275"/>
      <c r="N326" s="275"/>
      <c r="O326" s="275"/>
      <c r="P326" s="342"/>
      <c r="Q326" s="360"/>
      <c r="R326" s="373"/>
      <c r="S326" s="373"/>
      <c r="T326" s="373"/>
      <c r="U326" s="236"/>
      <c r="V326" s="236"/>
      <c r="W326" s="275">
        <f t="shared" ref="W326:W338" si="19">+Q326*U326/100</f>
        <v>0</v>
      </c>
      <c r="X326" s="275"/>
      <c r="Y326" s="275"/>
      <c r="Z326" s="275"/>
      <c r="AA326" s="342"/>
      <c r="AB326" s="515"/>
      <c r="AC326" s="460"/>
      <c r="AD326" s="460"/>
      <c r="AE326" s="460"/>
      <c r="AF326" s="460"/>
      <c r="AG326" s="460"/>
      <c r="AH326" s="460"/>
      <c r="AI326" s="460"/>
      <c r="AJ326" s="460"/>
      <c r="AK326" s="460"/>
      <c r="AL326" s="460"/>
    </row>
    <row r="327" spans="1:38" s="61" customFormat="1" ht="17.25" customHeight="1">
      <c r="A327" s="54"/>
      <c r="C327" s="127">
        <f>+C325+1</f>
        <v>2</v>
      </c>
      <c r="D327" s="164"/>
      <c r="E327" s="184"/>
      <c r="F327" s="184"/>
      <c r="G327" s="222"/>
      <c r="H327" s="237"/>
      <c r="I327" s="237"/>
      <c r="J327" s="237"/>
      <c r="K327" s="276">
        <f t="shared" si="18"/>
        <v>0</v>
      </c>
      <c r="L327" s="276"/>
      <c r="M327" s="276"/>
      <c r="N327" s="276"/>
      <c r="O327" s="276"/>
      <c r="P327" s="343"/>
      <c r="Q327" s="361"/>
      <c r="R327" s="374"/>
      <c r="S327" s="374"/>
      <c r="T327" s="374"/>
      <c r="U327" s="237"/>
      <c r="V327" s="237"/>
      <c r="W327" s="276">
        <f t="shared" si="19"/>
        <v>0</v>
      </c>
      <c r="X327" s="276"/>
      <c r="Y327" s="276"/>
      <c r="Z327" s="276"/>
      <c r="AA327" s="343"/>
      <c r="AB327" s="515"/>
      <c r="AC327" s="460"/>
      <c r="AD327" s="460"/>
      <c r="AE327" s="460"/>
      <c r="AF327" s="460"/>
      <c r="AG327" s="460"/>
      <c r="AH327" s="460"/>
      <c r="AI327" s="460"/>
      <c r="AJ327" s="460"/>
      <c r="AK327" s="460"/>
      <c r="AL327" s="460"/>
    </row>
    <row r="328" spans="1:38" s="61" customFormat="1" ht="17.25" customHeight="1">
      <c r="A328" s="54"/>
      <c r="C328" s="127">
        <f t="shared" ref="C328:C337" si="20">+C327+1</f>
        <v>3</v>
      </c>
      <c r="D328" s="164"/>
      <c r="E328" s="184"/>
      <c r="F328" s="184"/>
      <c r="G328" s="222"/>
      <c r="H328" s="237"/>
      <c r="I328" s="237"/>
      <c r="J328" s="237"/>
      <c r="K328" s="276">
        <f t="shared" si="18"/>
        <v>0</v>
      </c>
      <c r="L328" s="276"/>
      <c r="M328" s="276"/>
      <c r="N328" s="276"/>
      <c r="O328" s="276"/>
      <c r="P328" s="343"/>
      <c r="Q328" s="361"/>
      <c r="R328" s="374"/>
      <c r="S328" s="374"/>
      <c r="T328" s="374"/>
      <c r="U328" s="237"/>
      <c r="V328" s="237"/>
      <c r="W328" s="276">
        <f t="shared" si="19"/>
        <v>0</v>
      </c>
      <c r="X328" s="276"/>
      <c r="Y328" s="276"/>
      <c r="Z328" s="276"/>
      <c r="AA328" s="343"/>
      <c r="AB328" s="515"/>
      <c r="AC328" s="460"/>
      <c r="AD328" s="460"/>
      <c r="AE328" s="460"/>
      <c r="AF328" s="460"/>
      <c r="AG328" s="460"/>
      <c r="AH328" s="460"/>
      <c r="AI328" s="460"/>
      <c r="AJ328" s="460"/>
      <c r="AK328" s="460"/>
      <c r="AL328" s="460"/>
    </row>
    <row r="329" spans="1:38" s="61" customFormat="1" ht="17.25" customHeight="1">
      <c r="A329" s="54"/>
      <c r="C329" s="127">
        <f t="shared" si="20"/>
        <v>4</v>
      </c>
      <c r="D329" s="164"/>
      <c r="E329" s="184"/>
      <c r="F329" s="184"/>
      <c r="G329" s="222"/>
      <c r="H329" s="237"/>
      <c r="I329" s="237"/>
      <c r="J329" s="237"/>
      <c r="K329" s="276">
        <f t="shared" si="18"/>
        <v>0</v>
      </c>
      <c r="L329" s="276"/>
      <c r="M329" s="276"/>
      <c r="N329" s="276"/>
      <c r="O329" s="276"/>
      <c r="P329" s="343"/>
      <c r="Q329" s="361"/>
      <c r="R329" s="374"/>
      <c r="S329" s="374"/>
      <c r="T329" s="374"/>
      <c r="U329" s="237"/>
      <c r="V329" s="237"/>
      <c r="W329" s="276">
        <f t="shared" si="19"/>
        <v>0</v>
      </c>
      <c r="X329" s="276"/>
      <c r="Y329" s="276"/>
      <c r="Z329" s="276"/>
      <c r="AA329" s="343"/>
      <c r="AB329" s="421"/>
      <c r="AC329" s="460"/>
      <c r="AD329" s="460"/>
      <c r="AE329" s="460"/>
      <c r="AF329" s="460"/>
      <c r="AG329" s="460"/>
      <c r="AH329" s="460"/>
      <c r="AI329" s="460"/>
      <c r="AJ329" s="460"/>
      <c r="AK329" s="460"/>
      <c r="AL329" s="460"/>
    </row>
    <row r="330" spans="1:38" s="61" customFormat="1" ht="17.25" customHeight="1">
      <c r="A330" s="54"/>
      <c r="C330" s="127">
        <f t="shared" si="20"/>
        <v>5</v>
      </c>
      <c r="D330" s="164"/>
      <c r="E330" s="184"/>
      <c r="F330" s="184"/>
      <c r="G330" s="222"/>
      <c r="H330" s="237"/>
      <c r="I330" s="237"/>
      <c r="J330" s="237"/>
      <c r="K330" s="276">
        <f t="shared" si="18"/>
        <v>0</v>
      </c>
      <c r="L330" s="276"/>
      <c r="M330" s="276"/>
      <c r="N330" s="276"/>
      <c r="O330" s="276"/>
      <c r="P330" s="343"/>
      <c r="Q330" s="361"/>
      <c r="R330" s="374"/>
      <c r="S330" s="374"/>
      <c r="T330" s="374"/>
      <c r="U330" s="237"/>
      <c r="V330" s="237"/>
      <c r="W330" s="276">
        <f t="shared" si="19"/>
        <v>0</v>
      </c>
      <c r="X330" s="276"/>
      <c r="Y330" s="276"/>
      <c r="Z330" s="276"/>
      <c r="AA330" s="343"/>
      <c r="AB330" s="421" t="s">
        <v>78</v>
      </c>
      <c r="AC330" s="460" t="s">
        <v>197</v>
      </c>
      <c r="AD330" s="460"/>
      <c r="AE330" s="460"/>
      <c r="AF330" s="460"/>
      <c r="AG330" s="460"/>
      <c r="AH330" s="460"/>
      <c r="AI330" s="460"/>
      <c r="AJ330" s="460"/>
      <c r="AK330" s="460"/>
      <c r="AL330" s="460"/>
    </row>
    <row r="331" spans="1:38" s="61" customFormat="1" ht="17.25" customHeight="1">
      <c r="A331" s="54"/>
      <c r="C331" s="127">
        <f t="shared" si="20"/>
        <v>6</v>
      </c>
      <c r="D331" s="164"/>
      <c r="E331" s="184"/>
      <c r="F331" s="184"/>
      <c r="G331" s="222"/>
      <c r="H331" s="237"/>
      <c r="I331" s="237"/>
      <c r="J331" s="237"/>
      <c r="K331" s="276">
        <f t="shared" si="18"/>
        <v>0</v>
      </c>
      <c r="L331" s="276"/>
      <c r="M331" s="276"/>
      <c r="N331" s="276"/>
      <c r="O331" s="276"/>
      <c r="P331" s="343"/>
      <c r="Q331" s="361"/>
      <c r="R331" s="374"/>
      <c r="S331" s="374"/>
      <c r="T331" s="374"/>
      <c r="U331" s="237"/>
      <c r="V331" s="237"/>
      <c r="W331" s="276">
        <f t="shared" si="19"/>
        <v>0</v>
      </c>
      <c r="X331" s="276"/>
      <c r="Y331" s="276"/>
      <c r="Z331" s="276"/>
      <c r="AA331" s="343"/>
      <c r="AB331" s="515"/>
      <c r="AC331" s="460"/>
      <c r="AD331" s="460"/>
      <c r="AE331" s="460"/>
      <c r="AF331" s="460"/>
      <c r="AG331" s="460"/>
      <c r="AH331" s="460"/>
      <c r="AI331" s="460"/>
      <c r="AJ331" s="460"/>
      <c r="AK331" s="460"/>
      <c r="AL331" s="460"/>
    </row>
    <row r="332" spans="1:38" s="61" customFormat="1" ht="17.25" customHeight="1">
      <c r="A332" s="54"/>
      <c r="C332" s="127">
        <f t="shared" si="20"/>
        <v>7</v>
      </c>
      <c r="D332" s="164"/>
      <c r="E332" s="184"/>
      <c r="F332" s="184"/>
      <c r="G332" s="222"/>
      <c r="H332" s="237"/>
      <c r="I332" s="237"/>
      <c r="J332" s="237"/>
      <c r="K332" s="276">
        <f t="shared" si="18"/>
        <v>0</v>
      </c>
      <c r="L332" s="276"/>
      <c r="M332" s="276"/>
      <c r="N332" s="276"/>
      <c r="O332" s="276"/>
      <c r="P332" s="343"/>
      <c r="Q332" s="361"/>
      <c r="R332" s="374"/>
      <c r="S332" s="374"/>
      <c r="T332" s="374"/>
      <c r="U332" s="237"/>
      <c r="V332" s="237"/>
      <c r="W332" s="276">
        <f t="shared" si="19"/>
        <v>0</v>
      </c>
      <c r="X332" s="276"/>
      <c r="Y332" s="276"/>
      <c r="Z332" s="276"/>
      <c r="AA332" s="343"/>
      <c r="AB332" s="515"/>
      <c r="AC332" s="460"/>
      <c r="AD332" s="460"/>
      <c r="AE332" s="460"/>
      <c r="AF332" s="460"/>
      <c r="AG332" s="460"/>
      <c r="AH332" s="460"/>
      <c r="AI332" s="460"/>
      <c r="AJ332" s="460"/>
      <c r="AK332" s="460"/>
      <c r="AL332" s="460"/>
    </row>
    <row r="333" spans="1:38" s="61" customFormat="1" ht="17.25" customHeight="1">
      <c r="A333" s="54"/>
      <c r="C333" s="127">
        <f t="shared" si="20"/>
        <v>8</v>
      </c>
      <c r="D333" s="164"/>
      <c r="E333" s="184"/>
      <c r="F333" s="184"/>
      <c r="G333" s="222"/>
      <c r="H333" s="237"/>
      <c r="I333" s="237"/>
      <c r="J333" s="237"/>
      <c r="K333" s="276">
        <f t="shared" si="18"/>
        <v>0</v>
      </c>
      <c r="L333" s="276"/>
      <c r="M333" s="276"/>
      <c r="N333" s="276"/>
      <c r="O333" s="276"/>
      <c r="P333" s="343"/>
      <c r="Q333" s="361"/>
      <c r="R333" s="374"/>
      <c r="S333" s="374"/>
      <c r="T333" s="374"/>
      <c r="U333" s="237"/>
      <c r="V333" s="237"/>
      <c r="W333" s="276">
        <f t="shared" si="19"/>
        <v>0</v>
      </c>
      <c r="X333" s="276"/>
      <c r="Y333" s="276"/>
      <c r="Z333" s="276"/>
      <c r="AA333" s="343"/>
      <c r="AC333" s="460"/>
      <c r="AD333" s="460"/>
      <c r="AE333" s="460"/>
      <c r="AF333" s="460"/>
      <c r="AG333" s="460"/>
      <c r="AH333" s="460"/>
      <c r="AI333" s="460"/>
      <c r="AJ333" s="460"/>
      <c r="AK333" s="460"/>
      <c r="AL333" s="460"/>
    </row>
    <row r="334" spans="1:38" s="61" customFormat="1" ht="17.25" customHeight="1">
      <c r="A334" s="54"/>
      <c r="C334" s="127">
        <f t="shared" si="20"/>
        <v>9</v>
      </c>
      <c r="D334" s="164"/>
      <c r="E334" s="184"/>
      <c r="F334" s="184"/>
      <c r="G334" s="222"/>
      <c r="H334" s="237"/>
      <c r="I334" s="237"/>
      <c r="J334" s="237"/>
      <c r="K334" s="276">
        <f t="shared" si="18"/>
        <v>0</v>
      </c>
      <c r="L334" s="276"/>
      <c r="M334" s="276"/>
      <c r="N334" s="276"/>
      <c r="O334" s="276"/>
      <c r="P334" s="343"/>
      <c r="Q334" s="361"/>
      <c r="R334" s="374"/>
      <c r="S334" s="374"/>
      <c r="T334" s="374"/>
      <c r="U334" s="237"/>
      <c r="V334" s="237"/>
      <c r="W334" s="276">
        <f t="shared" si="19"/>
        <v>0</v>
      </c>
      <c r="X334" s="276"/>
      <c r="Y334" s="276"/>
      <c r="Z334" s="276"/>
      <c r="AA334" s="343"/>
      <c r="AC334" s="460"/>
      <c r="AD334" s="460"/>
      <c r="AE334" s="460"/>
      <c r="AF334" s="460"/>
      <c r="AG334" s="460"/>
      <c r="AH334" s="460"/>
      <c r="AI334" s="460"/>
      <c r="AJ334" s="460"/>
      <c r="AK334" s="460"/>
      <c r="AL334" s="460"/>
    </row>
    <row r="335" spans="1:38" s="61" customFormat="1" ht="17.25" customHeight="1">
      <c r="A335" s="54"/>
      <c r="C335" s="127">
        <f t="shared" si="20"/>
        <v>10</v>
      </c>
      <c r="D335" s="164"/>
      <c r="E335" s="184"/>
      <c r="F335" s="184"/>
      <c r="G335" s="222"/>
      <c r="H335" s="237"/>
      <c r="I335" s="237"/>
      <c r="J335" s="237"/>
      <c r="K335" s="276">
        <f t="shared" si="18"/>
        <v>0</v>
      </c>
      <c r="L335" s="276"/>
      <c r="M335" s="276"/>
      <c r="N335" s="276"/>
      <c r="O335" s="276"/>
      <c r="P335" s="343"/>
      <c r="Q335" s="361"/>
      <c r="R335" s="374"/>
      <c r="S335" s="374"/>
      <c r="T335" s="374"/>
      <c r="U335" s="237"/>
      <c r="V335" s="237"/>
      <c r="W335" s="276">
        <f t="shared" si="19"/>
        <v>0</v>
      </c>
      <c r="X335" s="276"/>
      <c r="Y335" s="276"/>
      <c r="Z335" s="276"/>
      <c r="AA335" s="343"/>
      <c r="AB335" s="515"/>
      <c r="AC335" s="520" t="s">
        <v>344</v>
      </c>
      <c r="AD335" s="520"/>
      <c r="AE335" s="520"/>
      <c r="AF335" s="520"/>
      <c r="AG335" s="520"/>
      <c r="AH335" s="520"/>
      <c r="AI335" s="520"/>
      <c r="AJ335" s="520"/>
      <c r="AK335" s="520"/>
      <c r="AL335" s="520"/>
    </row>
    <row r="336" spans="1:38" s="61" customFormat="1" ht="17.25" customHeight="1">
      <c r="A336" s="54"/>
      <c r="C336" s="127">
        <f t="shared" si="20"/>
        <v>11</v>
      </c>
      <c r="D336" s="164"/>
      <c r="E336" s="184"/>
      <c r="F336" s="184"/>
      <c r="G336" s="222"/>
      <c r="H336" s="237"/>
      <c r="I336" s="237"/>
      <c r="J336" s="237"/>
      <c r="K336" s="276">
        <f t="shared" si="18"/>
        <v>0</v>
      </c>
      <c r="L336" s="276"/>
      <c r="M336" s="276"/>
      <c r="N336" s="276"/>
      <c r="O336" s="276"/>
      <c r="P336" s="343"/>
      <c r="Q336" s="361"/>
      <c r="R336" s="374"/>
      <c r="S336" s="374"/>
      <c r="T336" s="374"/>
      <c r="U336" s="237"/>
      <c r="V336" s="237"/>
      <c r="W336" s="276">
        <f t="shared" si="19"/>
        <v>0</v>
      </c>
      <c r="X336" s="276"/>
      <c r="Y336" s="276"/>
      <c r="Z336" s="276"/>
      <c r="AA336" s="343"/>
      <c r="AB336" s="515"/>
      <c r="AC336" s="521"/>
      <c r="AD336" s="521"/>
      <c r="AE336" s="521"/>
      <c r="AF336" s="521"/>
      <c r="AG336" s="539" t="s">
        <v>198</v>
      </c>
      <c r="AH336" s="545" t="s">
        <v>345</v>
      </c>
      <c r="AI336" s="545"/>
      <c r="AJ336" s="545"/>
      <c r="AK336" s="545"/>
      <c r="AL336" s="545"/>
    </row>
    <row r="337" spans="1:38" s="61" customFormat="1" ht="8.25" customHeight="1">
      <c r="A337" s="54">
        <v>11</v>
      </c>
      <c r="C337" s="130">
        <f t="shared" si="20"/>
        <v>12</v>
      </c>
      <c r="D337" s="169"/>
      <c r="E337" s="186"/>
      <c r="F337" s="186"/>
      <c r="G337" s="224"/>
      <c r="H337" s="239"/>
      <c r="I337" s="262"/>
      <c r="J337" s="271"/>
      <c r="K337" s="278">
        <f t="shared" si="18"/>
        <v>0</v>
      </c>
      <c r="L337" s="289"/>
      <c r="M337" s="289"/>
      <c r="N337" s="289"/>
      <c r="O337" s="289"/>
      <c r="P337" s="346"/>
      <c r="Q337" s="169"/>
      <c r="R337" s="186"/>
      <c r="S337" s="186"/>
      <c r="T337" s="224"/>
      <c r="U337" s="239"/>
      <c r="V337" s="271"/>
      <c r="W337" s="278">
        <f t="shared" si="19"/>
        <v>0</v>
      </c>
      <c r="X337" s="289"/>
      <c r="Y337" s="289"/>
      <c r="Z337" s="289"/>
      <c r="AA337" s="289"/>
      <c r="AB337" s="516"/>
      <c r="AC337" s="522"/>
      <c r="AD337" s="522"/>
      <c r="AE337" s="522"/>
      <c r="AF337" s="522"/>
      <c r="AG337" s="540"/>
      <c r="AH337" s="522"/>
      <c r="AI337" s="522"/>
      <c r="AJ337" s="522"/>
      <c r="AK337" s="522"/>
      <c r="AL337" s="522"/>
    </row>
    <row r="338" spans="1:38" s="61" customFormat="1" ht="9" customHeight="1">
      <c r="A338" s="54">
        <v>12</v>
      </c>
      <c r="C338" s="131"/>
      <c r="D338" s="170"/>
      <c r="E338" s="187"/>
      <c r="F338" s="187"/>
      <c r="G338" s="225"/>
      <c r="H338" s="240"/>
      <c r="I338" s="263"/>
      <c r="J338" s="272"/>
      <c r="K338" s="279">
        <f t="shared" si="18"/>
        <v>0</v>
      </c>
      <c r="L338" s="290"/>
      <c r="M338" s="290"/>
      <c r="N338" s="290"/>
      <c r="O338" s="290"/>
      <c r="P338" s="347"/>
      <c r="Q338" s="170"/>
      <c r="R338" s="187"/>
      <c r="S338" s="187"/>
      <c r="T338" s="225"/>
      <c r="U338" s="240"/>
      <c r="V338" s="272"/>
      <c r="W338" s="279">
        <f t="shared" si="19"/>
        <v>0</v>
      </c>
      <c r="X338" s="290"/>
      <c r="Y338" s="290"/>
      <c r="Z338" s="290"/>
      <c r="AA338" s="290"/>
      <c r="AB338" s="517" t="s">
        <v>252</v>
      </c>
      <c r="AC338" s="523"/>
      <c r="AD338" s="523"/>
      <c r="AE338" s="523"/>
      <c r="AF338" s="523"/>
      <c r="AG338" s="523"/>
      <c r="AH338" s="523"/>
      <c r="AI338" s="560"/>
      <c r="AJ338" s="574" t="s">
        <v>201</v>
      </c>
      <c r="AK338" s="589"/>
      <c r="AL338" s="619"/>
    </row>
    <row r="339" spans="1:38" s="61" customFormat="1" ht="17.25" customHeight="1">
      <c r="A339" s="54"/>
      <c r="C339" s="128" t="s">
        <v>341</v>
      </c>
      <c r="D339" s="165"/>
      <c r="E339" s="165"/>
      <c r="F339" s="165"/>
      <c r="G339" s="165"/>
      <c r="H339" s="165"/>
      <c r="I339" s="165"/>
      <c r="J339" s="270"/>
      <c r="K339" s="280">
        <f>SUM(K326:P338)</f>
        <v>0</v>
      </c>
      <c r="L339" s="291"/>
      <c r="M339" s="291"/>
      <c r="N339" s="291"/>
      <c r="O339" s="291"/>
      <c r="P339" s="348"/>
      <c r="Q339" s="362" t="s">
        <v>343</v>
      </c>
      <c r="R339" s="166"/>
      <c r="S339" s="166"/>
      <c r="T339" s="166"/>
      <c r="U339" s="166"/>
      <c r="V339" s="473"/>
      <c r="W339" s="493">
        <f>SUM(W326:AA338)</f>
        <v>0</v>
      </c>
      <c r="X339" s="493"/>
      <c r="Y339" s="493"/>
      <c r="Z339" s="493"/>
      <c r="AA339" s="280"/>
      <c r="AB339" s="518"/>
      <c r="AC339" s="524"/>
      <c r="AD339" s="524"/>
      <c r="AE339" s="524"/>
      <c r="AF339" s="524"/>
      <c r="AG339" s="524"/>
      <c r="AH339" s="524"/>
      <c r="AI339" s="561"/>
      <c r="AJ339" s="575">
        <f>SUM(K303,W303,AJ303,K320,W320,AJ320,K339,W339)</f>
        <v>0</v>
      </c>
      <c r="AK339" s="590"/>
      <c r="AL339" s="620"/>
    </row>
    <row r="340" spans="1:38" ht="26.25" customHeight="1">
      <c r="B340" s="73"/>
      <c r="C340" s="132"/>
      <c r="D340" s="171"/>
      <c r="E340" s="171"/>
      <c r="F340" s="171"/>
      <c r="G340" s="171"/>
      <c r="H340" s="171"/>
      <c r="I340" s="171"/>
      <c r="J340" s="171"/>
      <c r="K340" s="171"/>
      <c r="L340" s="171"/>
      <c r="M340" s="171"/>
      <c r="N340" s="171"/>
      <c r="O340" s="171"/>
      <c r="P340" s="171"/>
      <c r="Q340" s="171"/>
      <c r="R340" s="171"/>
      <c r="S340" s="171"/>
      <c r="T340" s="171"/>
      <c r="U340" s="171"/>
      <c r="V340" s="171"/>
      <c r="W340" s="171"/>
      <c r="X340" s="171"/>
      <c r="Y340" s="171"/>
      <c r="Z340" s="171"/>
      <c r="AA340" s="171"/>
      <c r="AB340" s="171"/>
      <c r="AC340" s="171"/>
      <c r="AD340" s="171"/>
      <c r="AE340" s="171"/>
      <c r="AF340" s="171"/>
      <c r="AG340" s="171"/>
      <c r="AH340" s="171"/>
      <c r="AI340" s="171"/>
      <c r="AJ340" s="171"/>
      <c r="AK340" s="171"/>
      <c r="AL340" s="171"/>
    </row>
    <row r="341" spans="1:38" s="56" customFormat="1" ht="26.25" customHeight="1">
      <c r="A341" s="54">
        <v>35</v>
      </c>
      <c r="C341" s="84" t="s">
        <v>47</v>
      </c>
      <c r="D341" s="84"/>
      <c r="E341" s="84"/>
      <c r="F341" s="84"/>
      <c r="G341" s="84"/>
      <c r="H341" s="84"/>
      <c r="I341" s="84"/>
      <c r="J341" s="84"/>
      <c r="K341" s="84"/>
      <c r="L341" s="84"/>
      <c r="M341" s="84"/>
      <c r="N341" s="84"/>
      <c r="O341" s="84"/>
      <c r="P341" s="84"/>
      <c r="Q341" s="84"/>
      <c r="R341" s="84"/>
      <c r="S341" s="84"/>
      <c r="T341" s="415"/>
      <c r="U341" s="415"/>
      <c r="V341" s="415"/>
      <c r="W341" s="415"/>
      <c r="X341" s="415"/>
      <c r="Y341" s="415"/>
      <c r="Z341" s="415"/>
      <c r="AA341" s="415"/>
      <c r="AB341" s="415"/>
      <c r="AC341" s="415"/>
      <c r="AD341" s="415"/>
      <c r="AE341" s="415"/>
      <c r="AF341" s="415"/>
      <c r="AG341" s="415"/>
      <c r="AH341" s="415"/>
      <c r="AI341" s="415"/>
      <c r="AJ341" s="415"/>
      <c r="AK341" s="415"/>
      <c r="AL341" s="415"/>
    </row>
    <row r="342" spans="1:38" s="56" customFormat="1" ht="26.25" customHeight="1">
      <c r="A342" s="54">
        <f>+A341</f>
        <v>35</v>
      </c>
      <c r="C342" s="85" t="s">
        <v>51</v>
      </c>
      <c r="D342" s="140"/>
      <c r="E342" s="140"/>
      <c r="F342" s="140" t="s">
        <v>172</v>
      </c>
      <c r="G342" s="140"/>
      <c r="H342" s="140"/>
      <c r="I342" s="140"/>
      <c r="J342" s="140"/>
      <c r="K342" s="140"/>
      <c r="L342" s="140"/>
      <c r="M342" s="140"/>
      <c r="N342" s="140"/>
      <c r="O342" s="140" t="s">
        <v>103</v>
      </c>
      <c r="P342" s="140"/>
      <c r="Q342" s="140"/>
      <c r="R342" s="140"/>
      <c r="S342" s="367"/>
      <c r="U342" s="441" t="s">
        <v>78</v>
      </c>
      <c r="V342" s="464" t="s">
        <v>216</v>
      </c>
      <c r="W342" s="464"/>
      <c r="X342" s="464"/>
      <c r="Y342" s="464"/>
      <c r="Z342" s="464"/>
      <c r="AA342" s="464"/>
      <c r="AB342" s="464"/>
      <c r="AC342" s="464"/>
      <c r="AD342" s="464"/>
      <c r="AE342" s="464"/>
      <c r="AF342" s="464"/>
      <c r="AG342" s="464"/>
      <c r="AH342" s="464"/>
      <c r="AI342" s="464"/>
      <c r="AJ342" s="464"/>
      <c r="AK342" s="464"/>
      <c r="AL342" s="464"/>
    </row>
    <row r="343" spans="1:38" s="56" customFormat="1" ht="8.25" customHeight="1">
      <c r="A343" s="54">
        <v>11</v>
      </c>
      <c r="C343" s="86">
        <v>0</v>
      </c>
      <c r="D343" s="141"/>
      <c r="E343" s="141"/>
      <c r="F343" s="199"/>
      <c r="G343" s="199"/>
      <c r="H343" s="199"/>
      <c r="I343" s="199"/>
      <c r="J343" s="199"/>
      <c r="K343" s="199"/>
      <c r="L343" s="199"/>
      <c r="M343" s="199"/>
      <c r="N343" s="199"/>
      <c r="O343" s="310" t="s">
        <v>84</v>
      </c>
      <c r="P343" s="310"/>
      <c r="Q343" s="310"/>
      <c r="R343" s="310"/>
      <c r="S343" s="396"/>
      <c r="T343" s="406"/>
      <c r="U343" s="415"/>
      <c r="V343" s="464"/>
      <c r="W343" s="464"/>
      <c r="X343" s="464"/>
      <c r="Y343" s="464"/>
      <c r="Z343" s="464"/>
      <c r="AA343" s="464"/>
      <c r="AB343" s="464"/>
      <c r="AC343" s="464"/>
      <c r="AD343" s="464"/>
      <c r="AE343" s="464"/>
      <c r="AF343" s="464"/>
      <c r="AG343" s="464"/>
      <c r="AH343" s="464"/>
      <c r="AI343" s="464"/>
      <c r="AJ343" s="464"/>
      <c r="AK343" s="464"/>
      <c r="AL343" s="464"/>
    </row>
    <row r="344" spans="1:38" s="56" customFormat="1" ht="18" customHeight="1">
      <c r="A344" s="54">
        <v>24</v>
      </c>
      <c r="C344" s="87"/>
      <c r="D344" s="142"/>
      <c r="E344" s="142"/>
      <c r="F344" s="200"/>
      <c r="G344" s="200"/>
      <c r="H344" s="200"/>
      <c r="I344" s="200"/>
      <c r="J344" s="200"/>
      <c r="K344" s="200"/>
      <c r="L344" s="200"/>
      <c r="M344" s="200"/>
      <c r="N344" s="200"/>
      <c r="O344" s="246"/>
      <c r="P344" s="246"/>
      <c r="Q344" s="246"/>
      <c r="R344" s="246"/>
      <c r="S344" s="369"/>
      <c r="T344" s="406"/>
      <c r="U344" s="415"/>
      <c r="V344" s="464"/>
      <c r="W344" s="464"/>
      <c r="X344" s="464"/>
      <c r="Y344" s="464"/>
      <c r="Z344" s="464"/>
      <c r="AA344" s="464"/>
      <c r="AB344" s="464"/>
      <c r="AC344" s="464"/>
      <c r="AD344" s="464"/>
      <c r="AE344" s="464"/>
      <c r="AF344" s="464"/>
      <c r="AG344" s="464"/>
      <c r="AH344" s="464"/>
      <c r="AI344" s="464"/>
      <c r="AJ344" s="464"/>
      <c r="AK344" s="464"/>
      <c r="AL344" s="464"/>
    </row>
    <row r="345" spans="1:38" s="56" customFormat="1" ht="26.25" customHeight="1">
      <c r="A345" s="54">
        <f>+A342</f>
        <v>35</v>
      </c>
      <c r="C345" s="133">
        <v>0</v>
      </c>
      <c r="D345" s="172"/>
      <c r="E345" s="188"/>
      <c r="F345" s="200"/>
      <c r="G345" s="200"/>
      <c r="H345" s="200"/>
      <c r="I345" s="200"/>
      <c r="J345" s="200"/>
      <c r="K345" s="200"/>
      <c r="L345" s="200"/>
      <c r="M345" s="200"/>
      <c r="N345" s="200"/>
      <c r="O345" s="315"/>
      <c r="P345" s="337"/>
      <c r="Q345" s="337"/>
      <c r="R345" s="337"/>
      <c r="S345" s="400"/>
      <c r="U345" s="444" t="s">
        <v>194</v>
      </c>
      <c r="V345" s="444"/>
      <c r="W345" s="464" t="s">
        <v>218</v>
      </c>
      <c r="X345" s="464"/>
      <c r="Y345" s="464"/>
      <c r="Z345" s="464"/>
      <c r="AA345" s="464"/>
      <c r="AB345" s="464"/>
      <c r="AC345" s="464"/>
      <c r="AD345" s="464"/>
      <c r="AE345" s="464"/>
      <c r="AF345" s="464"/>
      <c r="AG345" s="464"/>
      <c r="AH345" s="464"/>
      <c r="AI345" s="464"/>
      <c r="AJ345" s="464"/>
      <c r="AK345" s="464"/>
      <c r="AL345" s="464"/>
    </row>
    <row r="346" spans="1:38" s="56" customFormat="1" ht="26.25" customHeight="1">
      <c r="A346" s="54">
        <f>+A345</f>
        <v>35</v>
      </c>
      <c r="C346" s="87">
        <v>0</v>
      </c>
      <c r="D346" s="142"/>
      <c r="E346" s="142"/>
      <c r="F346" s="200"/>
      <c r="G346" s="200"/>
      <c r="H346" s="200"/>
      <c r="I346" s="200"/>
      <c r="J346" s="200"/>
      <c r="K346" s="200"/>
      <c r="L346" s="200"/>
      <c r="M346" s="200"/>
      <c r="N346" s="200"/>
      <c r="O346" s="315"/>
      <c r="P346" s="337"/>
      <c r="Q346" s="337"/>
      <c r="R346" s="337"/>
      <c r="S346" s="400"/>
      <c r="T346" s="406"/>
      <c r="U346" s="415"/>
      <c r="W346" s="464"/>
      <c r="X346" s="464"/>
      <c r="Y346" s="464"/>
      <c r="Z346" s="464"/>
      <c r="AA346" s="464"/>
      <c r="AB346" s="464"/>
      <c r="AC346" s="464"/>
      <c r="AD346" s="464"/>
      <c r="AE346" s="464"/>
      <c r="AF346" s="464"/>
      <c r="AG346" s="464"/>
      <c r="AH346" s="464"/>
      <c r="AI346" s="464"/>
      <c r="AJ346" s="464"/>
      <c r="AK346" s="464"/>
      <c r="AL346" s="464"/>
    </row>
    <row r="347" spans="1:38" s="56" customFormat="1" ht="26.25" customHeight="1">
      <c r="A347" s="54">
        <f>+A346</f>
        <v>35</v>
      </c>
      <c r="C347" s="87">
        <v>0</v>
      </c>
      <c r="D347" s="142"/>
      <c r="E347" s="142"/>
      <c r="F347" s="200"/>
      <c r="G347" s="200"/>
      <c r="H347" s="200"/>
      <c r="I347" s="200"/>
      <c r="J347" s="200"/>
      <c r="K347" s="200"/>
      <c r="L347" s="200"/>
      <c r="M347" s="200"/>
      <c r="N347" s="200"/>
      <c r="O347" s="315"/>
      <c r="P347" s="337"/>
      <c r="Q347" s="337"/>
      <c r="R347" s="337"/>
      <c r="S347" s="400"/>
      <c r="T347" s="406"/>
      <c r="U347" s="415"/>
      <c r="V347" s="415"/>
      <c r="W347" s="415"/>
      <c r="X347" s="415"/>
      <c r="Y347" s="415"/>
      <c r="Z347" s="415"/>
      <c r="AA347" s="415"/>
      <c r="AB347" s="415"/>
      <c r="AC347" s="415"/>
      <c r="AD347" s="415"/>
      <c r="AE347" s="415"/>
      <c r="AF347" s="415"/>
      <c r="AG347" s="415"/>
      <c r="AH347" s="415"/>
      <c r="AI347" s="415"/>
      <c r="AJ347" s="415"/>
      <c r="AK347" s="415"/>
      <c r="AL347" s="415"/>
    </row>
    <row r="348" spans="1:38" s="56" customFormat="1" ht="26.25" customHeight="1">
      <c r="A348" s="54">
        <f>+A347</f>
        <v>35</v>
      </c>
      <c r="C348" s="87">
        <v>0</v>
      </c>
      <c r="D348" s="142"/>
      <c r="E348" s="142"/>
      <c r="F348" s="200"/>
      <c r="G348" s="200"/>
      <c r="H348" s="200"/>
      <c r="I348" s="200"/>
      <c r="J348" s="200"/>
      <c r="K348" s="200"/>
      <c r="L348" s="200"/>
      <c r="M348" s="200"/>
      <c r="N348" s="200"/>
      <c r="O348" s="315"/>
      <c r="P348" s="337"/>
      <c r="Q348" s="337"/>
      <c r="R348" s="337"/>
      <c r="S348" s="400"/>
      <c r="T348" s="406"/>
      <c r="U348" s="415"/>
      <c r="V348" s="415"/>
      <c r="W348" s="415"/>
      <c r="X348" s="415"/>
      <c r="Y348" s="415"/>
      <c r="Z348" s="415"/>
      <c r="AA348" s="415"/>
      <c r="AB348" s="415"/>
      <c r="AC348" s="415"/>
      <c r="AD348" s="415"/>
      <c r="AE348" s="415"/>
      <c r="AF348" s="415"/>
      <c r="AG348" s="415"/>
      <c r="AH348" s="415"/>
      <c r="AI348" s="415"/>
      <c r="AJ348" s="415"/>
      <c r="AK348" s="415"/>
      <c r="AL348" s="415"/>
    </row>
    <row r="349" spans="1:38" s="56" customFormat="1" ht="26.25" customHeight="1">
      <c r="A349" s="54">
        <f>+A348</f>
        <v>35</v>
      </c>
      <c r="C349" s="87">
        <v>0</v>
      </c>
      <c r="D349" s="142"/>
      <c r="E349" s="142"/>
      <c r="F349" s="200"/>
      <c r="G349" s="200"/>
      <c r="H349" s="200"/>
      <c r="I349" s="200"/>
      <c r="J349" s="200"/>
      <c r="K349" s="200"/>
      <c r="L349" s="200"/>
      <c r="M349" s="200"/>
      <c r="N349" s="200"/>
      <c r="O349" s="315"/>
      <c r="P349" s="337"/>
      <c r="Q349" s="337"/>
      <c r="R349" s="337"/>
      <c r="S349" s="400"/>
      <c r="T349" s="406"/>
      <c r="U349" s="415"/>
      <c r="V349" s="415"/>
      <c r="W349" s="415"/>
      <c r="X349" s="415"/>
      <c r="Y349" s="415"/>
      <c r="Z349" s="415"/>
      <c r="AA349" s="415"/>
      <c r="AB349" s="415"/>
      <c r="AC349" s="415"/>
      <c r="AD349" s="415"/>
      <c r="AE349" s="415"/>
      <c r="AF349" s="415"/>
      <c r="AG349" s="415"/>
      <c r="AH349" s="415"/>
      <c r="AI349" s="415"/>
      <c r="AJ349" s="415"/>
      <c r="AK349" s="415"/>
      <c r="AL349" s="415"/>
    </row>
    <row r="350" spans="1:38" s="56" customFormat="1" ht="26.25" customHeight="1">
      <c r="A350" s="54">
        <f>+A348</f>
        <v>35</v>
      </c>
      <c r="C350" s="87">
        <v>0</v>
      </c>
      <c r="D350" s="142"/>
      <c r="E350" s="142"/>
      <c r="F350" s="200"/>
      <c r="G350" s="200"/>
      <c r="H350" s="200"/>
      <c r="I350" s="200"/>
      <c r="J350" s="200"/>
      <c r="K350" s="200"/>
      <c r="L350" s="200"/>
      <c r="M350" s="200"/>
      <c r="N350" s="200"/>
      <c r="O350" s="315"/>
      <c r="P350" s="337"/>
      <c r="Q350" s="337"/>
      <c r="R350" s="337"/>
      <c r="S350" s="400"/>
      <c r="T350" s="406"/>
      <c r="U350" s="415"/>
      <c r="V350" s="415"/>
      <c r="W350" s="415"/>
      <c r="X350" s="415"/>
      <c r="Y350" s="415"/>
      <c r="Z350" s="415"/>
      <c r="AA350" s="415"/>
      <c r="AB350" s="415"/>
      <c r="AC350" s="415"/>
      <c r="AD350" s="415"/>
      <c r="AE350" s="415"/>
      <c r="AF350" s="415"/>
      <c r="AG350" s="415"/>
      <c r="AH350" s="415"/>
      <c r="AI350" s="415"/>
      <c r="AJ350" s="415"/>
      <c r="AK350" s="415"/>
      <c r="AL350" s="415"/>
    </row>
    <row r="351" spans="1:38" s="56" customFormat="1" ht="26.25" customHeight="1">
      <c r="A351" s="54">
        <f>+A350</f>
        <v>35</v>
      </c>
      <c r="C351" s="111" t="s">
        <v>109</v>
      </c>
      <c r="D351" s="156"/>
      <c r="E351" s="156"/>
      <c r="F351" s="156"/>
      <c r="G351" s="156"/>
      <c r="H351" s="156"/>
      <c r="I351" s="156"/>
      <c r="J351" s="156"/>
      <c r="K351" s="156"/>
      <c r="L351" s="156"/>
      <c r="M351" s="156"/>
      <c r="N351" s="299"/>
      <c r="O351" s="313">
        <f>SUM(O344:S350)</f>
        <v>0</v>
      </c>
      <c r="P351" s="336"/>
      <c r="Q351" s="336"/>
      <c r="R351" s="336"/>
      <c r="S351" s="399"/>
      <c r="T351" s="406"/>
      <c r="U351" s="415"/>
      <c r="V351" s="415"/>
      <c r="W351" s="415"/>
      <c r="X351" s="415"/>
      <c r="Y351" s="415"/>
      <c r="Z351" s="415"/>
      <c r="AA351" s="415"/>
      <c r="AB351" s="415"/>
      <c r="AC351" s="415"/>
      <c r="AD351" s="415"/>
      <c r="AE351" s="415"/>
      <c r="AF351" s="415"/>
      <c r="AG351" s="415"/>
      <c r="AH351" s="415"/>
      <c r="AI351" s="415"/>
      <c r="AJ351" s="415"/>
      <c r="AK351" s="415"/>
      <c r="AL351" s="415"/>
    </row>
    <row r="352" spans="1:38" ht="11.25" customHeight="1">
      <c r="A352" s="54">
        <v>15</v>
      </c>
      <c r="C352" s="122"/>
      <c r="D352" s="122"/>
      <c r="E352" s="122"/>
      <c r="F352" s="122"/>
      <c r="G352" s="122"/>
      <c r="H352" s="122"/>
      <c r="I352" s="122"/>
      <c r="J352" s="122"/>
      <c r="K352" s="122"/>
      <c r="L352" s="122"/>
      <c r="M352" s="122"/>
      <c r="N352" s="122"/>
      <c r="O352" s="122"/>
      <c r="P352" s="122"/>
      <c r="Q352" s="122"/>
      <c r="R352" s="122"/>
      <c r="S352" s="122"/>
      <c r="T352" s="100"/>
      <c r="U352" s="415"/>
      <c r="V352" s="415"/>
      <c r="W352" s="415"/>
      <c r="X352" s="415"/>
      <c r="Y352" s="415"/>
      <c r="Z352" s="415"/>
      <c r="AA352" s="415"/>
      <c r="AB352" s="415"/>
      <c r="AC352" s="415"/>
      <c r="AD352" s="415"/>
      <c r="AE352" s="415"/>
      <c r="AF352" s="415"/>
      <c r="AG352" s="415"/>
      <c r="AH352" s="415"/>
      <c r="AI352" s="415"/>
      <c r="AJ352" s="415"/>
      <c r="AK352" s="415"/>
      <c r="AL352" s="415"/>
    </row>
    <row r="353" spans="1:38" s="56" customFormat="1" ht="26.25" customHeight="1">
      <c r="A353" s="54">
        <f>+A351</f>
        <v>35</v>
      </c>
      <c r="C353" s="84" t="s">
        <v>219</v>
      </c>
      <c r="D353" s="84"/>
      <c r="E353" s="84"/>
      <c r="F353" s="84"/>
      <c r="G353" s="84"/>
      <c r="H353" s="84"/>
      <c r="I353" s="84"/>
      <c r="J353" s="84"/>
      <c r="K353" s="84"/>
      <c r="L353" s="84"/>
      <c r="M353" s="84"/>
      <c r="N353" s="84"/>
      <c r="O353" s="84"/>
      <c r="P353" s="84"/>
      <c r="Q353" s="84"/>
      <c r="R353" s="84"/>
      <c r="S353" s="84"/>
      <c r="T353" s="415"/>
      <c r="U353" s="415"/>
      <c r="V353" s="415"/>
      <c r="W353" s="415"/>
      <c r="X353" s="415"/>
      <c r="Y353" s="415"/>
      <c r="Z353" s="415"/>
      <c r="AA353" s="415"/>
      <c r="AB353" s="415"/>
      <c r="AC353" s="415"/>
      <c r="AD353" s="415"/>
      <c r="AE353" s="415"/>
      <c r="AF353" s="415"/>
      <c r="AG353" s="415"/>
      <c r="AH353" s="415"/>
      <c r="AI353" s="415"/>
      <c r="AJ353" s="415"/>
      <c r="AK353" s="415"/>
      <c r="AL353" s="415"/>
    </row>
    <row r="354" spans="1:38" s="56" customFormat="1" ht="26.25" customHeight="1">
      <c r="A354" s="54">
        <f>+A353</f>
        <v>35</v>
      </c>
      <c r="C354" s="85" t="s">
        <v>51</v>
      </c>
      <c r="D354" s="140"/>
      <c r="E354" s="140"/>
      <c r="F354" s="140" t="s">
        <v>172</v>
      </c>
      <c r="G354" s="140"/>
      <c r="H354" s="140"/>
      <c r="I354" s="140"/>
      <c r="J354" s="140"/>
      <c r="K354" s="140"/>
      <c r="L354" s="140"/>
      <c r="M354" s="140"/>
      <c r="N354" s="140"/>
      <c r="O354" s="140" t="s">
        <v>103</v>
      </c>
      <c r="P354" s="140"/>
      <c r="Q354" s="140"/>
      <c r="R354" s="140"/>
      <c r="S354" s="367"/>
      <c r="U354" s="441" t="s">
        <v>78</v>
      </c>
      <c r="V354" s="464" t="s">
        <v>220</v>
      </c>
      <c r="W354" s="464"/>
      <c r="X354" s="464"/>
      <c r="Y354" s="464"/>
      <c r="Z354" s="464"/>
      <c r="AA354" s="464"/>
      <c r="AB354" s="464"/>
      <c r="AC354" s="464"/>
      <c r="AD354" s="464"/>
      <c r="AE354" s="464"/>
      <c r="AF354" s="464"/>
      <c r="AG354" s="464"/>
      <c r="AH354" s="464"/>
      <c r="AI354" s="464"/>
      <c r="AJ354" s="464"/>
      <c r="AK354" s="464"/>
      <c r="AL354" s="464"/>
    </row>
    <row r="355" spans="1:38" s="56" customFormat="1" ht="8.25" customHeight="1">
      <c r="A355" s="54">
        <v>11</v>
      </c>
      <c r="C355" s="86">
        <v>0</v>
      </c>
      <c r="D355" s="141"/>
      <c r="E355" s="141"/>
      <c r="F355" s="199"/>
      <c r="G355" s="199"/>
      <c r="H355" s="199"/>
      <c r="I355" s="199"/>
      <c r="J355" s="199"/>
      <c r="K355" s="199"/>
      <c r="L355" s="199"/>
      <c r="M355" s="199"/>
      <c r="N355" s="199"/>
      <c r="O355" s="310" t="s">
        <v>84</v>
      </c>
      <c r="P355" s="310"/>
      <c r="Q355" s="310"/>
      <c r="R355" s="310"/>
      <c r="S355" s="396"/>
      <c r="U355" s="61"/>
      <c r="V355" s="464"/>
      <c r="W355" s="464"/>
      <c r="X355" s="464"/>
      <c r="Y355" s="464"/>
      <c r="Z355" s="464"/>
      <c r="AA355" s="464"/>
      <c r="AB355" s="464"/>
      <c r="AC355" s="464"/>
      <c r="AD355" s="464"/>
      <c r="AE355" s="464"/>
      <c r="AF355" s="464"/>
      <c r="AG355" s="464"/>
      <c r="AH355" s="464"/>
      <c r="AI355" s="464"/>
      <c r="AJ355" s="464"/>
      <c r="AK355" s="464"/>
      <c r="AL355" s="464"/>
    </row>
    <row r="356" spans="1:38" s="56" customFormat="1" ht="18" customHeight="1">
      <c r="A356" s="54">
        <v>24</v>
      </c>
      <c r="C356" s="87"/>
      <c r="D356" s="142"/>
      <c r="E356" s="142"/>
      <c r="F356" s="200"/>
      <c r="G356" s="200"/>
      <c r="H356" s="200"/>
      <c r="I356" s="200"/>
      <c r="J356" s="200"/>
      <c r="K356" s="200"/>
      <c r="L356" s="200"/>
      <c r="M356" s="200"/>
      <c r="N356" s="200"/>
      <c r="O356" s="246"/>
      <c r="P356" s="246"/>
      <c r="Q356" s="246"/>
      <c r="R356" s="246"/>
      <c r="S356" s="369"/>
      <c r="U356" s="61"/>
      <c r="V356" s="464"/>
      <c r="W356" s="464"/>
      <c r="X356" s="464"/>
      <c r="Y356" s="464"/>
      <c r="Z356" s="464"/>
      <c r="AA356" s="464"/>
      <c r="AB356" s="464"/>
      <c r="AC356" s="464"/>
      <c r="AD356" s="464"/>
      <c r="AE356" s="464"/>
      <c r="AF356" s="464"/>
      <c r="AG356" s="464"/>
      <c r="AH356" s="464"/>
      <c r="AI356" s="464"/>
      <c r="AJ356" s="464"/>
      <c r="AK356" s="464"/>
      <c r="AL356" s="464"/>
    </row>
    <row r="357" spans="1:38" s="56" customFormat="1" ht="26.25" customHeight="1">
      <c r="A357" s="54">
        <f>+A354</f>
        <v>35</v>
      </c>
      <c r="C357" s="87">
        <v>0</v>
      </c>
      <c r="D357" s="142"/>
      <c r="E357" s="142"/>
      <c r="F357" s="200"/>
      <c r="G357" s="200"/>
      <c r="H357" s="200"/>
      <c r="I357" s="200"/>
      <c r="J357" s="200"/>
      <c r="K357" s="200"/>
      <c r="L357" s="200"/>
      <c r="M357" s="200"/>
      <c r="N357" s="200"/>
      <c r="O357" s="315"/>
      <c r="P357" s="337"/>
      <c r="Q357" s="337"/>
      <c r="R357" s="337"/>
      <c r="S357" s="400"/>
      <c r="T357" s="421" t="s">
        <v>221</v>
      </c>
      <c r="U357" s="444"/>
      <c r="V357" s="464" t="s">
        <v>222</v>
      </c>
      <c r="W357" s="464"/>
      <c r="X357" s="464"/>
      <c r="Y357" s="464"/>
      <c r="Z357" s="464"/>
      <c r="AA357" s="464"/>
      <c r="AB357" s="464"/>
      <c r="AC357" s="464"/>
      <c r="AD357" s="464"/>
      <c r="AE357" s="464"/>
      <c r="AF357" s="464"/>
      <c r="AG357" s="464"/>
      <c r="AH357" s="464"/>
      <c r="AI357" s="464"/>
      <c r="AJ357" s="464"/>
      <c r="AK357" s="464"/>
      <c r="AL357" s="464"/>
    </row>
    <row r="358" spans="1:38" s="56" customFormat="1" ht="26.25" customHeight="1">
      <c r="A358" s="54">
        <f>+A357</f>
        <v>35</v>
      </c>
      <c r="C358" s="87">
        <v>0</v>
      </c>
      <c r="D358" s="142"/>
      <c r="E358" s="142"/>
      <c r="F358" s="200"/>
      <c r="G358" s="200"/>
      <c r="H358" s="200"/>
      <c r="I358" s="200"/>
      <c r="J358" s="200"/>
      <c r="K358" s="200"/>
      <c r="L358" s="200"/>
      <c r="M358" s="200"/>
      <c r="N358" s="200"/>
      <c r="O358" s="315"/>
      <c r="P358" s="337"/>
      <c r="Q358" s="337"/>
      <c r="R358" s="337"/>
      <c r="S358" s="400"/>
      <c r="T358" s="406"/>
      <c r="U358" s="415"/>
      <c r="V358" s="464"/>
      <c r="W358" s="464"/>
      <c r="X358" s="464"/>
      <c r="Y358" s="464"/>
      <c r="Z358" s="464"/>
      <c r="AA358" s="464"/>
      <c r="AB358" s="464"/>
      <c r="AC358" s="464"/>
      <c r="AD358" s="464"/>
      <c r="AE358" s="464"/>
      <c r="AF358" s="464"/>
      <c r="AG358" s="464"/>
      <c r="AH358" s="464"/>
      <c r="AI358" s="464"/>
      <c r="AJ358" s="464"/>
      <c r="AK358" s="464"/>
      <c r="AL358" s="464"/>
    </row>
    <row r="359" spans="1:38" s="56" customFormat="1" ht="26.25" customHeight="1">
      <c r="A359" s="54">
        <f>+A358</f>
        <v>35</v>
      </c>
      <c r="C359" s="87">
        <v>0</v>
      </c>
      <c r="D359" s="142"/>
      <c r="E359" s="142"/>
      <c r="F359" s="200"/>
      <c r="G359" s="200"/>
      <c r="H359" s="200"/>
      <c r="I359" s="200"/>
      <c r="J359" s="200"/>
      <c r="K359" s="200"/>
      <c r="L359" s="200"/>
      <c r="M359" s="200"/>
      <c r="N359" s="200"/>
      <c r="O359" s="315"/>
      <c r="P359" s="337"/>
      <c r="Q359" s="337"/>
      <c r="R359" s="337"/>
      <c r="S359" s="400"/>
      <c r="T359" s="406"/>
      <c r="U359" s="415"/>
      <c r="V359" s="415"/>
      <c r="W359" s="415"/>
      <c r="X359" s="415"/>
      <c r="Y359" s="415"/>
      <c r="Z359" s="415"/>
      <c r="AA359" s="415"/>
      <c r="AB359" s="415"/>
      <c r="AC359" s="415"/>
      <c r="AD359" s="415"/>
      <c r="AE359" s="415"/>
      <c r="AF359" s="415"/>
      <c r="AG359" s="415"/>
      <c r="AH359" s="415"/>
      <c r="AI359" s="415"/>
      <c r="AJ359" s="415"/>
      <c r="AK359" s="415"/>
      <c r="AL359" s="415"/>
    </row>
    <row r="360" spans="1:38" s="56" customFormat="1" ht="26.25" customHeight="1">
      <c r="A360" s="54">
        <f>+A359</f>
        <v>35</v>
      </c>
      <c r="C360" s="87">
        <v>0</v>
      </c>
      <c r="D360" s="142"/>
      <c r="E360" s="142"/>
      <c r="F360" s="200"/>
      <c r="G360" s="200"/>
      <c r="H360" s="200"/>
      <c r="I360" s="200"/>
      <c r="J360" s="200"/>
      <c r="K360" s="200"/>
      <c r="L360" s="200"/>
      <c r="M360" s="200"/>
      <c r="N360" s="200"/>
      <c r="O360" s="315"/>
      <c r="P360" s="337"/>
      <c r="Q360" s="337"/>
      <c r="R360" s="337"/>
      <c r="S360" s="400"/>
      <c r="T360" s="406"/>
      <c r="U360" s="415"/>
      <c r="V360" s="415"/>
      <c r="W360" s="415"/>
      <c r="X360" s="415"/>
      <c r="Y360" s="415"/>
      <c r="Z360" s="415"/>
      <c r="AA360" s="415"/>
      <c r="AB360" s="415"/>
      <c r="AC360" s="415"/>
      <c r="AD360" s="415"/>
      <c r="AE360" s="415"/>
      <c r="AF360" s="415"/>
      <c r="AG360" s="415"/>
      <c r="AH360" s="415"/>
      <c r="AI360" s="415"/>
      <c r="AJ360" s="415"/>
      <c r="AK360" s="415"/>
      <c r="AL360" s="415"/>
    </row>
    <row r="361" spans="1:38" s="56" customFormat="1" ht="26.25" customHeight="1">
      <c r="A361" s="54">
        <f>+A360</f>
        <v>35</v>
      </c>
      <c r="C361" s="111" t="s">
        <v>133</v>
      </c>
      <c r="D361" s="156"/>
      <c r="E361" s="156"/>
      <c r="F361" s="156"/>
      <c r="G361" s="156"/>
      <c r="H361" s="156"/>
      <c r="I361" s="156"/>
      <c r="J361" s="156"/>
      <c r="K361" s="156"/>
      <c r="L361" s="156"/>
      <c r="M361" s="156"/>
      <c r="N361" s="299"/>
      <c r="O361" s="313">
        <f>SUM(O356:S360)</f>
        <v>0</v>
      </c>
      <c r="P361" s="336"/>
      <c r="Q361" s="336"/>
      <c r="R361" s="336"/>
      <c r="S361" s="399"/>
      <c r="T361" s="406"/>
      <c r="U361" s="415"/>
      <c r="V361" s="415"/>
      <c r="W361" s="415"/>
      <c r="X361" s="415"/>
      <c r="Y361" s="415"/>
      <c r="Z361" s="415"/>
      <c r="AA361" s="415"/>
      <c r="AB361" s="415"/>
      <c r="AC361" s="415"/>
      <c r="AD361" s="415"/>
      <c r="AE361" s="415"/>
      <c r="AF361" s="415"/>
      <c r="AG361" s="415"/>
      <c r="AH361" s="415"/>
      <c r="AI361" s="415"/>
      <c r="AJ361" s="415"/>
      <c r="AK361" s="415"/>
      <c r="AL361" s="415"/>
    </row>
    <row r="362" spans="1:38" s="56" customFormat="1" ht="11.25" customHeight="1">
      <c r="A362" s="54">
        <v>15</v>
      </c>
      <c r="C362" s="120"/>
      <c r="D362" s="120"/>
      <c r="E362" s="120"/>
      <c r="F362" s="120"/>
      <c r="G362" s="120"/>
      <c r="H362" s="120"/>
      <c r="I362" s="120"/>
      <c r="J362" s="120"/>
      <c r="K362" s="120"/>
      <c r="L362" s="120"/>
      <c r="M362" s="120"/>
      <c r="N362" s="120"/>
      <c r="O362" s="316"/>
      <c r="P362" s="316"/>
      <c r="Q362" s="316"/>
      <c r="R362" s="316"/>
      <c r="S362" s="316"/>
      <c r="T362" s="415"/>
      <c r="U362" s="415"/>
      <c r="V362" s="415"/>
      <c r="W362" s="415"/>
      <c r="X362" s="415"/>
      <c r="Y362" s="415"/>
      <c r="Z362" s="415"/>
      <c r="AA362" s="415"/>
      <c r="AB362" s="415"/>
      <c r="AC362" s="415"/>
      <c r="AD362" s="415"/>
      <c r="AE362" s="415"/>
      <c r="AF362" s="415"/>
      <c r="AG362" s="415"/>
      <c r="AH362" s="415"/>
      <c r="AI362" s="415"/>
      <c r="AJ362" s="415"/>
      <c r="AK362" s="415"/>
      <c r="AL362" s="415"/>
    </row>
    <row r="363" spans="1:38" s="56" customFormat="1" ht="26.25" customHeight="1">
      <c r="A363" s="54">
        <f>+A361</f>
        <v>35</v>
      </c>
      <c r="C363" s="84" t="s">
        <v>223</v>
      </c>
      <c r="D363" s="84"/>
      <c r="E363" s="84"/>
      <c r="F363" s="84"/>
      <c r="G363" s="84"/>
      <c r="H363" s="84"/>
      <c r="I363" s="84"/>
      <c r="J363" s="84"/>
      <c r="K363" s="84"/>
      <c r="L363" s="84"/>
      <c r="M363" s="84"/>
      <c r="N363" s="84"/>
      <c r="O363" s="84"/>
      <c r="P363" s="84"/>
      <c r="Q363" s="84"/>
      <c r="R363" s="84"/>
      <c r="S363" s="84"/>
      <c r="T363" s="415"/>
      <c r="U363" s="415"/>
      <c r="V363" s="415"/>
      <c r="W363" s="415"/>
      <c r="X363" s="415"/>
      <c r="Y363" s="415"/>
      <c r="Z363" s="415"/>
      <c r="AA363" s="415"/>
      <c r="AB363" s="415"/>
      <c r="AC363" s="415"/>
      <c r="AD363" s="415"/>
      <c r="AE363" s="415"/>
      <c r="AF363" s="415"/>
      <c r="AG363" s="415"/>
      <c r="AH363" s="415"/>
      <c r="AI363" s="415"/>
      <c r="AJ363" s="415"/>
      <c r="AK363" s="415"/>
      <c r="AL363" s="415"/>
    </row>
    <row r="364" spans="1:38" s="56" customFormat="1" ht="26.25" customHeight="1">
      <c r="A364" s="54">
        <f>+A363</f>
        <v>35</v>
      </c>
      <c r="C364" s="85" t="s">
        <v>51</v>
      </c>
      <c r="D364" s="140"/>
      <c r="E364" s="140"/>
      <c r="F364" s="140" t="s">
        <v>172</v>
      </c>
      <c r="G364" s="140"/>
      <c r="H364" s="140"/>
      <c r="I364" s="140"/>
      <c r="J364" s="140"/>
      <c r="K364" s="140"/>
      <c r="L364" s="140"/>
      <c r="M364" s="140"/>
      <c r="N364" s="140"/>
      <c r="O364" s="140" t="s">
        <v>103</v>
      </c>
      <c r="P364" s="140"/>
      <c r="Q364" s="140"/>
      <c r="R364" s="140"/>
      <c r="S364" s="367"/>
      <c r="T364" s="420" t="s">
        <v>78</v>
      </c>
      <c r="U364" s="443"/>
      <c r="V364" s="464" t="s">
        <v>224</v>
      </c>
      <c r="W364" s="464"/>
      <c r="X364" s="464"/>
      <c r="Y364" s="464"/>
      <c r="Z364" s="464"/>
      <c r="AA364" s="464"/>
      <c r="AB364" s="464"/>
      <c r="AC364" s="464"/>
      <c r="AD364" s="464"/>
      <c r="AE364" s="464"/>
      <c r="AF364" s="464"/>
      <c r="AG364" s="464"/>
      <c r="AH364" s="464"/>
      <c r="AI364" s="464"/>
      <c r="AJ364" s="464"/>
      <c r="AK364" s="464"/>
      <c r="AL364" s="464"/>
    </row>
    <row r="365" spans="1:38" s="56" customFormat="1" ht="8.25" customHeight="1">
      <c r="A365" s="54">
        <v>11</v>
      </c>
      <c r="C365" s="86">
        <v>0</v>
      </c>
      <c r="D365" s="141"/>
      <c r="E365" s="141"/>
      <c r="F365" s="199"/>
      <c r="G365" s="199"/>
      <c r="H365" s="199"/>
      <c r="I365" s="199"/>
      <c r="J365" s="199"/>
      <c r="K365" s="199"/>
      <c r="L365" s="199"/>
      <c r="M365" s="199"/>
      <c r="N365" s="199"/>
      <c r="O365" s="310" t="s">
        <v>84</v>
      </c>
      <c r="P365" s="310"/>
      <c r="Q365" s="310"/>
      <c r="R365" s="310"/>
      <c r="S365" s="396"/>
      <c r="T365" s="422"/>
      <c r="U365" s="424"/>
      <c r="V365" s="464"/>
      <c r="W365" s="464"/>
      <c r="X365" s="464"/>
      <c r="Y365" s="464"/>
      <c r="Z365" s="464"/>
      <c r="AA365" s="464"/>
      <c r="AB365" s="464"/>
      <c r="AC365" s="464"/>
      <c r="AD365" s="464"/>
      <c r="AE365" s="464"/>
      <c r="AF365" s="464"/>
      <c r="AG365" s="464"/>
      <c r="AH365" s="464"/>
      <c r="AI365" s="464"/>
      <c r="AJ365" s="464"/>
      <c r="AK365" s="464"/>
      <c r="AL365" s="464"/>
    </row>
    <row r="366" spans="1:38" s="56" customFormat="1" ht="18" customHeight="1">
      <c r="A366" s="54">
        <v>24</v>
      </c>
      <c r="C366" s="87"/>
      <c r="D366" s="142"/>
      <c r="E366" s="142"/>
      <c r="F366" s="200"/>
      <c r="G366" s="200"/>
      <c r="H366" s="200"/>
      <c r="I366" s="200"/>
      <c r="J366" s="200"/>
      <c r="K366" s="200"/>
      <c r="L366" s="200"/>
      <c r="M366" s="200"/>
      <c r="N366" s="200"/>
      <c r="O366" s="246"/>
      <c r="P366" s="246"/>
      <c r="Q366" s="246"/>
      <c r="R366" s="246"/>
      <c r="S366" s="369"/>
      <c r="T366" s="422"/>
      <c r="U366" s="424"/>
      <c r="V366" s="464"/>
      <c r="W366" s="464"/>
      <c r="X366" s="464"/>
      <c r="Y366" s="464"/>
      <c r="Z366" s="464"/>
      <c r="AA366" s="464"/>
      <c r="AB366" s="464"/>
      <c r="AC366" s="464"/>
      <c r="AD366" s="464"/>
      <c r="AE366" s="464"/>
      <c r="AF366" s="464"/>
      <c r="AG366" s="464"/>
      <c r="AH366" s="464"/>
      <c r="AI366" s="464"/>
      <c r="AJ366" s="464"/>
      <c r="AK366" s="464"/>
      <c r="AL366" s="464"/>
    </row>
    <row r="367" spans="1:38" s="56" customFormat="1" ht="26.25" customHeight="1">
      <c r="A367" s="54">
        <f>+A364</f>
        <v>35</v>
      </c>
      <c r="C367" s="87">
        <v>0</v>
      </c>
      <c r="D367" s="142"/>
      <c r="E367" s="142"/>
      <c r="F367" s="200"/>
      <c r="G367" s="200"/>
      <c r="H367" s="200"/>
      <c r="I367" s="200"/>
      <c r="J367" s="200"/>
      <c r="K367" s="200"/>
      <c r="L367" s="200"/>
      <c r="M367" s="200"/>
      <c r="N367" s="200"/>
      <c r="O367" s="315"/>
      <c r="P367" s="337"/>
      <c r="Q367" s="337"/>
      <c r="R367" s="337"/>
      <c r="S367" s="400"/>
      <c r="T367" s="422"/>
      <c r="U367" s="424"/>
      <c r="V367" s="470"/>
      <c r="W367" s="470"/>
      <c r="X367" s="470"/>
      <c r="Y367" s="470"/>
      <c r="Z367" s="470"/>
      <c r="AA367" s="470"/>
      <c r="AB367" s="470"/>
      <c r="AC367" s="470"/>
      <c r="AD367" s="470"/>
      <c r="AE367" s="470"/>
      <c r="AF367" s="470"/>
      <c r="AG367" s="470"/>
      <c r="AH367" s="470"/>
      <c r="AI367" s="470"/>
      <c r="AJ367" s="470"/>
      <c r="AK367" s="470"/>
      <c r="AL367" s="470"/>
    </row>
    <row r="368" spans="1:38" s="56" customFormat="1" ht="26.25" customHeight="1">
      <c r="A368" s="54">
        <f t="shared" ref="A368:A376" si="21">+A367</f>
        <v>35</v>
      </c>
      <c r="C368" s="87">
        <v>0</v>
      </c>
      <c r="D368" s="142"/>
      <c r="E368" s="142"/>
      <c r="F368" s="200"/>
      <c r="G368" s="200"/>
      <c r="H368" s="200"/>
      <c r="I368" s="200"/>
      <c r="J368" s="200"/>
      <c r="K368" s="200"/>
      <c r="L368" s="200"/>
      <c r="M368" s="200"/>
      <c r="N368" s="200"/>
      <c r="O368" s="315"/>
      <c r="P368" s="337"/>
      <c r="Q368" s="337"/>
      <c r="R368" s="337"/>
      <c r="S368" s="400"/>
      <c r="T368" s="422"/>
      <c r="U368" s="424"/>
      <c r="V368" s="470"/>
      <c r="W368" s="470"/>
      <c r="X368" s="470"/>
      <c r="Y368" s="470"/>
      <c r="Z368" s="470"/>
      <c r="AA368" s="470"/>
      <c r="AB368" s="470"/>
      <c r="AC368" s="470"/>
      <c r="AD368" s="470"/>
      <c r="AE368" s="470"/>
      <c r="AF368" s="470"/>
      <c r="AG368" s="470"/>
      <c r="AH368" s="470"/>
      <c r="AI368" s="470"/>
      <c r="AJ368" s="470"/>
      <c r="AK368" s="470"/>
      <c r="AL368" s="470"/>
    </row>
    <row r="369" spans="1:38" s="56" customFormat="1" ht="26.25" customHeight="1">
      <c r="A369" s="54">
        <f t="shared" si="21"/>
        <v>35</v>
      </c>
      <c r="C369" s="87">
        <v>0</v>
      </c>
      <c r="D369" s="142"/>
      <c r="E369" s="142"/>
      <c r="F369" s="200"/>
      <c r="G369" s="200"/>
      <c r="H369" s="200"/>
      <c r="I369" s="200"/>
      <c r="J369" s="200"/>
      <c r="K369" s="200"/>
      <c r="L369" s="200"/>
      <c r="M369" s="200"/>
      <c r="N369" s="200"/>
      <c r="O369" s="315"/>
      <c r="P369" s="337"/>
      <c r="Q369" s="337"/>
      <c r="R369" s="337"/>
      <c r="S369" s="400"/>
      <c r="T369" s="422"/>
      <c r="U369" s="424"/>
      <c r="V369" s="470"/>
      <c r="W369" s="470"/>
      <c r="X369" s="470"/>
      <c r="Y369" s="470"/>
      <c r="Z369" s="470"/>
      <c r="AA369" s="470"/>
      <c r="AB369" s="470"/>
      <c r="AC369" s="470"/>
      <c r="AD369" s="470"/>
      <c r="AE369" s="470"/>
      <c r="AF369" s="470"/>
      <c r="AG369" s="470"/>
      <c r="AH369" s="470"/>
      <c r="AI369" s="470"/>
      <c r="AJ369" s="470"/>
      <c r="AK369" s="470"/>
      <c r="AL369" s="470"/>
    </row>
    <row r="370" spans="1:38" s="56" customFormat="1" ht="26.25" customHeight="1">
      <c r="A370" s="54">
        <f t="shared" si="21"/>
        <v>35</v>
      </c>
      <c r="C370" s="87">
        <v>0</v>
      </c>
      <c r="D370" s="142"/>
      <c r="E370" s="142"/>
      <c r="F370" s="200"/>
      <c r="G370" s="200"/>
      <c r="H370" s="200"/>
      <c r="I370" s="200"/>
      <c r="J370" s="200"/>
      <c r="K370" s="200"/>
      <c r="L370" s="200"/>
      <c r="M370" s="200"/>
      <c r="N370" s="200"/>
      <c r="O370" s="315"/>
      <c r="P370" s="337"/>
      <c r="Q370" s="337"/>
      <c r="R370" s="337"/>
      <c r="S370" s="400"/>
      <c r="T370" s="422"/>
      <c r="U370" s="424"/>
      <c r="V370" s="470"/>
      <c r="W370" s="470"/>
      <c r="X370" s="470"/>
      <c r="Y370" s="470"/>
      <c r="Z370" s="470"/>
      <c r="AA370" s="470"/>
      <c r="AB370" s="470"/>
      <c r="AC370" s="470"/>
      <c r="AD370" s="470"/>
      <c r="AE370" s="470"/>
      <c r="AF370" s="470"/>
      <c r="AG370" s="470"/>
      <c r="AH370" s="470"/>
      <c r="AI370" s="470"/>
      <c r="AJ370" s="470"/>
      <c r="AK370" s="470"/>
      <c r="AL370" s="470"/>
    </row>
    <row r="371" spans="1:38" s="56" customFormat="1" ht="26.25" customHeight="1">
      <c r="A371" s="54">
        <f t="shared" si="21"/>
        <v>35</v>
      </c>
      <c r="C371" s="87">
        <v>0</v>
      </c>
      <c r="D371" s="142"/>
      <c r="E371" s="142"/>
      <c r="F371" s="200"/>
      <c r="G371" s="200"/>
      <c r="H371" s="200"/>
      <c r="I371" s="200"/>
      <c r="J371" s="200"/>
      <c r="K371" s="200"/>
      <c r="L371" s="200"/>
      <c r="M371" s="200"/>
      <c r="N371" s="200"/>
      <c r="O371" s="315"/>
      <c r="P371" s="337"/>
      <c r="Q371" s="337"/>
      <c r="R371" s="337"/>
      <c r="S371" s="400"/>
      <c r="T371" s="422"/>
      <c r="U371" s="424"/>
      <c r="V371" s="470"/>
      <c r="W371" s="470"/>
      <c r="X371" s="470"/>
      <c r="Y371" s="470"/>
      <c r="Z371" s="470"/>
      <c r="AA371" s="470"/>
      <c r="AB371" s="470"/>
      <c r="AC371" s="470"/>
      <c r="AD371" s="470"/>
      <c r="AE371" s="470"/>
      <c r="AF371" s="470"/>
      <c r="AG371" s="470"/>
      <c r="AH371" s="470"/>
      <c r="AI371" s="470"/>
      <c r="AJ371" s="470"/>
      <c r="AK371" s="470"/>
      <c r="AL371" s="470"/>
    </row>
    <row r="372" spans="1:38" s="56" customFormat="1" ht="26.25" customHeight="1">
      <c r="A372" s="54">
        <f t="shared" si="21"/>
        <v>35</v>
      </c>
      <c r="C372" s="87">
        <v>0</v>
      </c>
      <c r="D372" s="142"/>
      <c r="E372" s="142"/>
      <c r="F372" s="200"/>
      <c r="G372" s="200"/>
      <c r="H372" s="200"/>
      <c r="I372" s="200"/>
      <c r="J372" s="200"/>
      <c r="K372" s="200"/>
      <c r="L372" s="200"/>
      <c r="M372" s="200"/>
      <c r="N372" s="200"/>
      <c r="O372" s="315"/>
      <c r="P372" s="337"/>
      <c r="Q372" s="337"/>
      <c r="R372" s="337"/>
      <c r="S372" s="400"/>
      <c r="T372" s="422"/>
      <c r="U372" s="424"/>
      <c r="V372" s="470"/>
      <c r="W372" s="470"/>
      <c r="X372" s="470"/>
      <c r="Y372" s="470"/>
      <c r="Z372" s="470"/>
      <c r="AA372" s="470"/>
      <c r="AB372" s="470"/>
      <c r="AC372" s="470"/>
      <c r="AD372" s="470"/>
      <c r="AE372" s="470"/>
      <c r="AF372" s="470"/>
      <c r="AG372" s="470"/>
      <c r="AH372" s="470"/>
      <c r="AI372" s="470"/>
      <c r="AJ372" s="470"/>
      <c r="AK372" s="470"/>
      <c r="AL372" s="470"/>
    </row>
    <row r="373" spans="1:38" s="56" customFormat="1" ht="26.25" customHeight="1">
      <c r="A373" s="54">
        <f t="shared" si="21"/>
        <v>35</v>
      </c>
      <c r="C373" s="87">
        <v>0</v>
      </c>
      <c r="D373" s="142"/>
      <c r="E373" s="142"/>
      <c r="F373" s="200"/>
      <c r="G373" s="200"/>
      <c r="H373" s="200"/>
      <c r="I373" s="200"/>
      <c r="J373" s="200"/>
      <c r="K373" s="200"/>
      <c r="L373" s="200"/>
      <c r="M373" s="200"/>
      <c r="N373" s="200"/>
      <c r="O373" s="315"/>
      <c r="P373" s="337"/>
      <c r="Q373" s="337"/>
      <c r="R373" s="337"/>
      <c r="S373" s="400"/>
      <c r="T373" s="422"/>
      <c r="U373" s="424"/>
      <c r="V373" s="470"/>
      <c r="W373" s="470"/>
      <c r="X373" s="470"/>
      <c r="Y373" s="470"/>
      <c r="Z373" s="470"/>
      <c r="AA373" s="470"/>
      <c r="AB373" s="470"/>
      <c r="AC373" s="470"/>
      <c r="AD373" s="470"/>
      <c r="AE373" s="470"/>
      <c r="AF373" s="470"/>
      <c r="AG373" s="470"/>
      <c r="AH373" s="470"/>
      <c r="AI373" s="470"/>
      <c r="AJ373" s="470"/>
      <c r="AK373" s="470"/>
      <c r="AL373" s="470"/>
    </row>
    <row r="374" spans="1:38" s="56" customFormat="1" ht="26.25" customHeight="1">
      <c r="A374" s="54">
        <f t="shared" si="21"/>
        <v>35</v>
      </c>
      <c r="C374" s="87">
        <v>0</v>
      </c>
      <c r="D374" s="142"/>
      <c r="E374" s="142"/>
      <c r="F374" s="200"/>
      <c r="G374" s="200"/>
      <c r="H374" s="200"/>
      <c r="I374" s="200"/>
      <c r="J374" s="200"/>
      <c r="K374" s="200"/>
      <c r="L374" s="200"/>
      <c r="M374" s="200"/>
      <c r="N374" s="200"/>
      <c r="O374" s="315"/>
      <c r="P374" s="337"/>
      <c r="Q374" s="337"/>
      <c r="R374" s="337"/>
      <c r="S374" s="400"/>
      <c r="T374" s="422"/>
      <c r="U374" s="424"/>
      <c r="V374" s="470"/>
      <c r="W374" s="470"/>
      <c r="X374" s="470"/>
      <c r="Y374" s="470"/>
      <c r="Z374" s="470"/>
      <c r="AA374" s="470"/>
      <c r="AB374" s="470"/>
      <c r="AC374" s="470"/>
      <c r="AD374" s="470"/>
      <c r="AE374" s="470"/>
      <c r="AF374" s="470"/>
      <c r="AG374" s="470"/>
      <c r="AH374" s="470"/>
      <c r="AI374" s="470"/>
      <c r="AJ374" s="470"/>
      <c r="AK374" s="470"/>
      <c r="AL374" s="470"/>
    </row>
    <row r="375" spans="1:38" s="56" customFormat="1" ht="26.25" customHeight="1">
      <c r="A375" s="54">
        <f t="shared" si="21"/>
        <v>35</v>
      </c>
      <c r="C375" s="87">
        <v>0</v>
      </c>
      <c r="D375" s="142"/>
      <c r="E375" s="142"/>
      <c r="F375" s="200"/>
      <c r="G375" s="200"/>
      <c r="H375" s="200"/>
      <c r="I375" s="200"/>
      <c r="J375" s="200"/>
      <c r="K375" s="200"/>
      <c r="L375" s="200"/>
      <c r="M375" s="200"/>
      <c r="N375" s="200"/>
      <c r="O375" s="315"/>
      <c r="P375" s="337"/>
      <c r="Q375" s="337"/>
      <c r="R375" s="337"/>
      <c r="S375" s="400"/>
      <c r="T375" s="422"/>
      <c r="U375" s="424"/>
      <c r="V375" s="470"/>
      <c r="W375" s="470"/>
      <c r="X375" s="470"/>
      <c r="Y375" s="470"/>
      <c r="Z375" s="470"/>
      <c r="AA375" s="470"/>
      <c r="AB375" s="470"/>
      <c r="AC375" s="470"/>
      <c r="AD375" s="470"/>
      <c r="AE375" s="470"/>
      <c r="AF375" s="470"/>
      <c r="AG375" s="470"/>
      <c r="AH375" s="470"/>
      <c r="AI375" s="470"/>
      <c r="AJ375" s="470"/>
      <c r="AK375" s="470"/>
      <c r="AL375" s="470"/>
    </row>
    <row r="376" spans="1:38" s="56" customFormat="1" ht="26.25" customHeight="1">
      <c r="A376" s="54">
        <f t="shared" si="21"/>
        <v>35</v>
      </c>
      <c r="C376" s="111" t="s">
        <v>330</v>
      </c>
      <c r="D376" s="156"/>
      <c r="E376" s="156"/>
      <c r="F376" s="156"/>
      <c r="G376" s="156"/>
      <c r="H376" s="156"/>
      <c r="I376" s="156"/>
      <c r="J376" s="156"/>
      <c r="K376" s="156"/>
      <c r="L376" s="156"/>
      <c r="M376" s="156"/>
      <c r="N376" s="299"/>
      <c r="O376" s="313">
        <f>SUM(O366:S375)</f>
        <v>0</v>
      </c>
      <c r="P376" s="336"/>
      <c r="Q376" s="336"/>
      <c r="R376" s="336"/>
      <c r="S376" s="399"/>
      <c r="T376" s="422"/>
      <c r="U376" s="424"/>
      <c r="V376" s="470"/>
      <c r="W376" s="470"/>
      <c r="X376" s="470"/>
      <c r="Y376" s="470"/>
      <c r="Z376" s="470"/>
      <c r="AA376" s="470"/>
      <c r="AB376" s="470"/>
      <c r="AC376" s="470"/>
      <c r="AD376" s="470"/>
      <c r="AE376" s="470"/>
      <c r="AF376" s="470"/>
      <c r="AG376" s="470"/>
      <c r="AH376" s="470"/>
      <c r="AI376" s="470"/>
      <c r="AJ376" s="470"/>
      <c r="AK376" s="470"/>
      <c r="AL376" s="470"/>
    </row>
    <row r="377" spans="1:38" s="56" customFormat="1" ht="22.5" customHeight="1">
      <c r="A377" s="54">
        <v>30</v>
      </c>
      <c r="C377" s="120"/>
      <c r="D377" s="120"/>
      <c r="E377" s="120"/>
      <c r="F377" s="120"/>
      <c r="G377" s="120"/>
      <c r="H377" s="120"/>
      <c r="I377" s="120"/>
      <c r="J377" s="120"/>
      <c r="K377" s="120"/>
      <c r="L377" s="120"/>
      <c r="M377" s="120"/>
      <c r="N377" s="120"/>
      <c r="O377" s="316"/>
      <c r="P377" s="316"/>
      <c r="Q377" s="316"/>
      <c r="R377" s="316"/>
      <c r="S377" s="316"/>
      <c r="T377" s="424"/>
      <c r="U377" s="424"/>
      <c r="V377" s="470"/>
      <c r="W377" s="470"/>
      <c r="X377" s="470"/>
      <c r="Y377" s="470"/>
      <c r="Z377" s="470"/>
      <c r="AA377" s="470"/>
      <c r="AB377" s="470"/>
      <c r="AC377" s="470"/>
      <c r="AD377" s="470"/>
      <c r="AE377" s="470"/>
      <c r="AF377" s="470"/>
      <c r="AG377" s="470"/>
      <c r="AH377" s="470"/>
      <c r="AI377" s="470"/>
      <c r="AJ377" s="470"/>
      <c r="AK377" s="470"/>
      <c r="AL377" s="470"/>
    </row>
    <row r="378" spans="1:38" s="56" customFormat="1" ht="26.25" customHeight="1">
      <c r="A378" s="54">
        <f>+A376</f>
        <v>35</v>
      </c>
      <c r="C378" s="84" t="s">
        <v>225</v>
      </c>
      <c r="D378" s="84"/>
      <c r="E378" s="84"/>
      <c r="F378" s="84"/>
      <c r="G378" s="84"/>
      <c r="H378" s="84"/>
      <c r="I378" s="84"/>
      <c r="J378" s="84"/>
      <c r="K378" s="84"/>
      <c r="L378" s="84"/>
      <c r="M378" s="84"/>
      <c r="N378" s="84"/>
      <c r="O378" s="84"/>
      <c r="P378" s="84"/>
      <c r="Q378" s="84"/>
      <c r="R378" s="84"/>
      <c r="S378" s="84"/>
      <c r="T378" s="424"/>
      <c r="U378" s="424"/>
      <c r="V378" s="470"/>
      <c r="W378" s="470"/>
      <c r="X378" s="470"/>
      <c r="Y378" s="470"/>
      <c r="Z378" s="470"/>
      <c r="AA378" s="470"/>
      <c r="AB378" s="470"/>
      <c r="AC378" s="470"/>
      <c r="AD378" s="470"/>
      <c r="AE378" s="470"/>
      <c r="AF378" s="470"/>
      <c r="AG378" s="470"/>
      <c r="AH378" s="470"/>
      <c r="AI378" s="470"/>
      <c r="AJ378" s="470"/>
      <c r="AK378" s="470"/>
      <c r="AL378" s="470"/>
    </row>
    <row r="379" spans="1:38" s="56" customFormat="1" ht="26.25" customHeight="1">
      <c r="A379" s="54">
        <f>+A378</f>
        <v>35</v>
      </c>
      <c r="C379" s="85" t="s">
        <v>51</v>
      </c>
      <c r="D379" s="140"/>
      <c r="E379" s="140"/>
      <c r="F379" s="140" t="s">
        <v>172</v>
      </c>
      <c r="G379" s="140"/>
      <c r="H379" s="140"/>
      <c r="I379" s="140"/>
      <c r="J379" s="140"/>
      <c r="K379" s="140"/>
      <c r="L379" s="140"/>
      <c r="M379" s="140"/>
      <c r="N379" s="140"/>
      <c r="O379" s="140" t="s">
        <v>103</v>
      </c>
      <c r="P379" s="140"/>
      <c r="Q379" s="140"/>
      <c r="R379" s="140"/>
      <c r="S379" s="367"/>
      <c r="U379" s="441" t="s">
        <v>78</v>
      </c>
      <c r="V379" s="464" t="s">
        <v>199</v>
      </c>
      <c r="W379" s="464"/>
      <c r="X379" s="464"/>
      <c r="Y379" s="464"/>
      <c r="Z379" s="464"/>
      <c r="AA379" s="464"/>
      <c r="AB379" s="464"/>
      <c r="AC379" s="464"/>
      <c r="AD379" s="464"/>
      <c r="AE379" s="464"/>
      <c r="AF379" s="464"/>
      <c r="AG379" s="464"/>
      <c r="AH379" s="464"/>
      <c r="AI379" s="464"/>
      <c r="AJ379" s="464"/>
      <c r="AK379" s="464"/>
      <c r="AL379" s="464"/>
    </row>
    <row r="380" spans="1:38" s="56" customFormat="1" ht="8.25" customHeight="1">
      <c r="A380" s="54">
        <v>11</v>
      </c>
      <c r="C380" s="86">
        <v>0</v>
      </c>
      <c r="D380" s="141"/>
      <c r="E380" s="141"/>
      <c r="F380" s="199"/>
      <c r="G380" s="199"/>
      <c r="H380" s="199"/>
      <c r="I380" s="199"/>
      <c r="J380" s="199"/>
      <c r="K380" s="199"/>
      <c r="L380" s="199"/>
      <c r="M380" s="199"/>
      <c r="N380" s="199"/>
      <c r="O380" s="310" t="s">
        <v>84</v>
      </c>
      <c r="P380" s="310"/>
      <c r="Q380" s="310"/>
      <c r="R380" s="310"/>
      <c r="S380" s="396"/>
      <c r="T380" s="406"/>
      <c r="U380" s="415"/>
      <c r="V380" s="464"/>
      <c r="W380" s="464"/>
      <c r="X380" s="464"/>
      <c r="Y380" s="464"/>
      <c r="Z380" s="464"/>
      <c r="AA380" s="464"/>
      <c r="AB380" s="464"/>
      <c r="AC380" s="464"/>
      <c r="AD380" s="464"/>
      <c r="AE380" s="464"/>
      <c r="AF380" s="464"/>
      <c r="AG380" s="464"/>
      <c r="AH380" s="464"/>
      <c r="AI380" s="464"/>
      <c r="AJ380" s="464"/>
      <c r="AK380" s="464"/>
      <c r="AL380" s="464"/>
    </row>
    <row r="381" spans="1:38" s="56" customFormat="1" ht="18" customHeight="1">
      <c r="A381" s="54">
        <v>24</v>
      </c>
      <c r="C381" s="87"/>
      <c r="D381" s="142"/>
      <c r="E381" s="142"/>
      <c r="F381" s="200"/>
      <c r="G381" s="200"/>
      <c r="H381" s="200"/>
      <c r="I381" s="200"/>
      <c r="J381" s="200"/>
      <c r="K381" s="200"/>
      <c r="L381" s="200"/>
      <c r="M381" s="200"/>
      <c r="N381" s="200"/>
      <c r="O381" s="246"/>
      <c r="P381" s="246"/>
      <c r="Q381" s="246"/>
      <c r="R381" s="246"/>
      <c r="S381" s="369"/>
      <c r="T381" s="406"/>
      <c r="U381" s="415"/>
      <c r="V381" s="464"/>
      <c r="W381" s="464"/>
      <c r="X381" s="464"/>
      <c r="Y381" s="464"/>
      <c r="Z381" s="464"/>
      <c r="AA381" s="464"/>
      <c r="AB381" s="464"/>
      <c r="AC381" s="464"/>
      <c r="AD381" s="464"/>
      <c r="AE381" s="464"/>
      <c r="AF381" s="464"/>
      <c r="AG381" s="464"/>
      <c r="AH381" s="464"/>
      <c r="AI381" s="464"/>
      <c r="AJ381" s="464"/>
      <c r="AK381" s="464"/>
      <c r="AL381" s="464"/>
    </row>
    <row r="382" spans="1:38" s="56" customFormat="1" ht="26.25" customHeight="1">
      <c r="A382" s="54">
        <f>+A379</f>
        <v>35</v>
      </c>
      <c r="C382" s="87">
        <v>0</v>
      </c>
      <c r="D382" s="142"/>
      <c r="E382" s="142"/>
      <c r="F382" s="200"/>
      <c r="G382" s="200"/>
      <c r="H382" s="200"/>
      <c r="I382" s="200"/>
      <c r="J382" s="200"/>
      <c r="K382" s="200"/>
      <c r="L382" s="200"/>
      <c r="M382" s="200"/>
      <c r="N382" s="200"/>
      <c r="O382" s="315"/>
      <c r="P382" s="337"/>
      <c r="Q382" s="337"/>
      <c r="R382" s="337"/>
      <c r="S382" s="400"/>
      <c r="T382" s="422"/>
      <c r="U382" s="424"/>
      <c r="V382" s="470"/>
      <c r="W382" s="470"/>
      <c r="X382" s="470"/>
      <c r="Y382" s="470"/>
      <c r="Z382" s="470"/>
      <c r="AA382" s="470"/>
      <c r="AB382" s="470"/>
      <c r="AC382" s="470"/>
      <c r="AD382" s="470"/>
      <c r="AE382" s="470"/>
      <c r="AF382" s="470"/>
      <c r="AG382" s="470"/>
      <c r="AH382" s="470"/>
      <c r="AI382" s="470"/>
      <c r="AJ382" s="470"/>
      <c r="AK382" s="470"/>
      <c r="AL382" s="470"/>
    </row>
    <row r="383" spans="1:38" s="56" customFormat="1" ht="26.25" customHeight="1">
      <c r="A383" s="54">
        <f>+A382</f>
        <v>35</v>
      </c>
      <c r="C383" s="87">
        <v>0</v>
      </c>
      <c r="D383" s="142"/>
      <c r="E383" s="142"/>
      <c r="F383" s="200"/>
      <c r="G383" s="200"/>
      <c r="H383" s="200"/>
      <c r="I383" s="200"/>
      <c r="J383" s="200"/>
      <c r="K383" s="200"/>
      <c r="L383" s="200"/>
      <c r="M383" s="200"/>
      <c r="N383" s="200"/>
      <c r="O383" s="315"/>
      <c r="P383" s="337"/>
      <c r="Q383" s="337"/>
      <c r="R383" s="337"/>
      <c r="S383" s="400"/>
      <c r="T383" s="422"/>
      <c r="U383" s="424"/>
      <c r="V383" s="470"/>
      <c r="W383" s="470"/>
      <c r="X383" s="470"/>
      <c r="Y383" s="470"/>
      <c r="Z383" s="470"/>
      <c r="AA383" s="470"/>
      <c r="AB383" s="470"/>
      <c r="AC383" s="470"/>
      <c r="AD383" s="470"/>
      <c r="AE383" s="470"/>
      <c r="AF383" s="470"/>
      <c r="AG383" s="470"/>
      <c r="AH383" s="470"/>
      <c r="AI383" s="470"/>
      <c r="AJ383" s="470"/>
      <c r="AK383" s="470"/>
      <c r="AL383" s="470"/>
    </row>
    <row r="384" spans="1:38" s="56" customFormat="1" ht="26.25" customHeight="1">
      <c r="A384" s="54">
        <f>+A383</f>
        <v>35</v>
      </c>
      <c r="C384" s="87">
        <v>0</v>
      </c>
      <c r="D384" s="142"/>
      <c r="E384" s="142"/>
      <c r="F384" s="200"/>
      <c r="G384" s="200"/>
      <c r="H384" s="200"/>
      <c r="I384" s="200"/>
      <c r="J384" s="200"/>
      <c r="K384" s="200"/>
      <c r="L384" s="200"/>
      <c r="M384" s="200"/>
      <c r="N384" s="200"/>
      <c r="O384" s="315"/>
      <c r="P384" s="337"/>
      <c r="Q384" s="337"/>
      <c r="R384" s="337"/>
      <c r="S384" s="400"/>
      <c r="T384" s="422"/>
      <c r="U384" s="424"/>
      <c r="V384" s="470"/>
      <c r="W384" s="470"/>
      <c r="X384" s="470"/>
      <c r="Y384" s="470"/>
      <c r="Z384" s="470"/>
      <c r="AA384" s="470"/>
      <c r="AB384" s="470"/>
      <c r="AC384" s="470"/>
      <c r="AD384" s="470"/>
      <c r="AE384" s="470"/>
      <c r="AF384" s="470"/>
      <c r="AG384" s="470"/>
      <c r="AH384" s="470"/>
      <c r="AI384" s="470"/>
      <c r="AJ384" s="470"/>
      <c r="AK384" s="470"/>
      <c r="AL384" s="470"/>
    </row>
    <row r="385" spans="1:38" s="56" customFormat="1" ht="26.25" customHeight="1">
      <c r="A385" s="54">
        <f>+A384</f>
        <v>35</v>
      </c>
      <c r="C385" s="87">
        <v>0</v>
      </c>
      <c r="D385" s="142"/>
      <c r="E385" s="142"/>
      <c r="F385" s="200"/>
      <c r="G385" s="200"/>
      <c r="H385" s="200"/>
      <c r="I385" s="200"/>
      <c r="J385" s="200"/>
      <c r="K385" s="200"/>
      <c r="L385" s="200"/>
      <c r="M385" s="200"/>
      <c r="N385" s="200"/>
      <c r="O385" s="315"/>
      <c r="P385" s="337"/>
      <c r="Q385" s="337"/>
      <c r="R385" s="337"/>
      <c r="S385" s="400"/>
      <c r="T385" s="422"/>
      <c r="U385" s="424"/>
      <c r="V385" s="470"/>
      <c r="W385" s="470"/>
      <c r="X385" s="470"/>
      <c r="Y385" s="470"/>
      <c r="Z385" s="470"/>
      <c r="AA385" s="470"/>
      <c r="AB385" s="470"/>
      <c r="AC385" s="470"/>
      <c r="AD385" s="470"/>
      <c r="AE385" s="470"/>
      <c r="AF385" s="470"/>
      <c r="AG385" s="470"/>
      <c r="AH385" s="470"/>
      <c r="AI385" s="470"/>
      <c r="AJ385" s="470"/>
      <c r="AK385" s="470"/>
      <c r="AL385" s="470"/>
    </row>
    <row r="386" spans="1:38" s="56" customFormat="1" ht="26.25" customHeight="1">
      <c r="A386" s="54">
        <f>+A385</f>
        <v>35</v>
      </c>
      <c r="C386" s="111" t="s">
        <v>164</v>
      </c>
      <c r="D386" s="156"/>
      <c r="E386" s="156"/>
      <c r="F386" s="156"/>
      <c r="G386" s="156"/>
      <c r="H386" s="156"/>
      <c r="I386" s="156"/>
      <c r="J386" s="156"/>
      <c r="K386" s="156"/>
      <c r="L386" s="156"/>
      <c r="M386" s="156"/>
      <c r="N386" s="299"/>
      <c r="O386" s="313">
        <f>SUM(O381:S385)</f>
        <v>0</v>
      </c>
      <c r="P386" s="336"/>
      <c r="Q386" s="336"/>
      <c r="R386" s="336"/>
      <c r="S386" s="399"/>
      <c r="T386" s="422"/>
      <c r="U386" s="424"/>
      <c r="V386" s="470"/>
      <c r="W386" s="470"/>
      <c r="X386" s="470"/>
      <c r="Y386" s="470"/>
      <c r="Z386" s="470"/>
      <c r="AA386" s="470"/>
      <c r="AB386" s="470"/>
      <c r="AC386" s="470"/>
      <c r="AD386" s="470"/>
      <c r="AE386" s="470"/>
      <c r="AF386" s="470"/>
      <c r="AG386" s="470"/>
      <c r="AH386" s="470"/>
      <c r="AI386" s="470"/>
      <c r="AJ386" s="470"/>
      <c r="AK386" s="470"/>
      <c r="AL386" s="470"/>
    </row>
    <row r="387" spans="1:38" s="56" customFormat="1" ht="11.25" customHeight="1">
      <c r="A387" s="54">
        <v>15</v>
      </c>
      <c r="C387" s="120"/>
      <c r="D387" s="120"/>
      <c r="E387" s="120"/>
      <c r="F387" s="120"/>
      <c r="G387" s="120"/>
      <c r="H387" s="120"/>
      <c r="I387" s="120"/>
      <c r="J387" s="120"/>
      <c r="K387" s="120"/>
      <c r="L387" s="120"/>
      <c r="M387" s="120"/>
      <c r="N387" s="120"/>
      <c r="O387" s="316"/>
      <c r="P387" s="316"/>
      <c r="Q387" s="316"/>
      <c r="R387" s="316"/>
      <c r="S387" s="316"/>
      <c r="T387" s="424"/>
      <c r="U387" s="424"/>
      <c r="V387" s="470"/>
      <c r="W387" s="470"/>
      <c r="X387" s="470"/>
      <c r="Y387" s="470"/>
      <c r="Z387" s="470"/>
      <c r="AA387" s="470"/>
      <c r="AB387" s="470"/>
      <c r="AC387" s="470"/>
      <c r="AD387" s="470"/>
      <c r="AE387" s="470"/>
      <c r="AF387" s="470"/>
      <c r="AG387" s="470"/>
      <c r="AH387" s="470"/>
      <c r="AI387" s="470"/>
      <c r="AJ387" s="470"/>
      <c r="AK387" s="470"/>
      <c r="AL387" s="470"/>
    </row>
    <row r="388" spans="1:38" s="56" customFormat="1" ht="26.25" customHeight="1">
      <c r="A388" s="54">
        <f>+A386</f>
        <v>35</v>
      </c>
      <c r="C388" s="84" t="s">
        <v>227</v>
      </c>
      <c r="D388" s="84"/>
      <c r="E388" s="84"/>
      <c r="F388" s="84"/>
      <c r="G388" s="84"/>
      <c r="H388" s="84"/>
      <c r="I388" s="84"/>
      <c r="J388" s="84"/>
      <c r="K388" s="84"/>
      <c r="L388" s="84"/>
      <c r="M388" s="84"/>
      <c r="N388" s="84"/>
      <c r="O388" s="84"/>
      <c r="P388" s="84"/>
      <c r="Q388" s="84"/>
      <c r="R388" s="84"/>
      <c r="S388" s="84"/>
      <c r="T388" s="424"/>
      <c r="U388" s="424"/>
      <c r="V388" s="470"/>
      <c r="W388" s="470"/>
      <c r="X388" s="470"/>
      <c r="Y388" s="470"/>
      <c r="Z388" s="470"/>
      <c r="AA388" s="470"/>
      <c r="AB388" s="470"/>
      <c r="AC388" s="470"/>
      <c r="AD388" s="470"/>
      <c r="AE388" s="470"/>
      <c r="AF388" s="470"/>
      <c r="AG388" s="470"/>
      <c r="AH388" s="470"/>
      <c r="AI388" s="470"/>
      <c r="AJ388" s="470"/>
      <c r="AK388" s="470"/>
      <c r="AL388" s="470"/>
    </row>
    <row r="389" spans="1:38" s="56" customFormat="1" ht="26.25" customHeight="1">
      <c r="A389" s="54">
        <f>+A388</f>
        <v>35</v>
      </c>
      <c r="C389" s="85" t="s">
        <v>51</v>
      </c>
      <c r="D389" s="140"/>
      <c r="E389" s="140"/>
      <c r="F389" s="140" t="s">
        <v>172</v>
      </c>
      <c r="G389" s="140"/>
      <c r="H389" s="140"/>
      <c r="I389" s="140"/>
      <c r="J389" s="140"/>
      <c r="K389" s="140"/>
      <c r="L389" s="140"/>
      <c r="M389" s="140"/>
      <c r="N389" s="140"/>
      <c r="O389" s="140" t="s">
        <v>103</v>
      </c>
      <c r="P389" s="140"/>
      <c r="Q389" s="140"/>
      <c r="R389" s="140"/>
      <c r="S389" s="367"/>
      <c r="T389" s="420" t="s">
        <v>78</v>
      </c>
      <c r="U389" s="443"/>
      <c r="V389" s="464" t="s">
        <v>228</v>
      </c>
      <c r="W389" s="464"/>
      <c r="X389" s="464"/>
      <c r="Y389" s="464"/>
      <c r="Z389" s="464"/>
      <c r="AA389" s="464"/>
      <c r="AB389" s="464"/>
      <c r="AC389" s="464"/>
      <c r="AD389" s="464"/>
      <c r="AE389" s="464"/>
      <c r="AF389" s="464"/>
      <c r="AG389" s="464"/>
      <c r="AH389" s="464"/>
      <c r="AI389" s="464"/>
      <c r="AJ389" s="464"/>
      <c r="AK389" s="464"/>
      <c r="AL389" s="464"/>
    </row>
    <row r="390" spans="1:38" s="56" customFormat="1" ht="8.25" customHeight="1">
      <c r="A390" s="54">
        <v>11</v>
      </c>
      <c r="C390" s="86">
        <v>0</v>
      </c>
      <c r="D390" s="141"/>
      <c r="E390" s="141"/>
      <c r="F390" s="199"/>
      <c r="G390" s="199"/>
      <c r="H390" s="199"/>
      <c r="I390" s="199"/>
      <c r="J390" s="199"/>
      <c r="K390" s="199"/>
      <c r="L390" s="199"/>
      <c r="M390" s="199"/>
      <c r="N390" s="199"/>
      <c r="O390" s="310" t="s">
        <v>84</v>
      </c>
      <c r="P390" s="310"/>
      <c r="Q390" s="310"/>
      <c r="R390" s="310"/>
      <c r="S390" s="396"/>
      <c r="T390" s="422"/>
      <c r="U390" s="424"/>
      <c r="V390" s="464"/>
      <c r="W390" s="464"/>
      <c r="X390" s="464"/>
      <c r="Y390" s="464"/>
      <c r="Z390" s="464"/>
      <c r="AA390" s="464"/>
      <c r="AB390" s="464"/>
      <c r="AC390" s="464"/>
      <c r="AD390" s="464"/>
      <c r="AE390" s="464"/>
      <c r="AF390" s="464"/>
      <c r="AG390" s="464"/>
      <c r="AH390" s="464"/>
      <c r="AI390" s="464"/>
      <c r="AJ390" s="464"/>
      <c r="AK390" s="464"/>
      <c r="AL390" s="464"/>
    </row>
    <row r="391" spans="1:38" s="56" customFormat="1" ht="18" customHeight="1">
      <c r="A391" s="54">
        <v>24</v>
      </c>
      <c r="C391" s="87"/>
      <c r="D391" s="142"/>
      <c r="E391" s="142"/>
      <c r="F391" s="200"/>
      <c r="G391" s="200"/>
      <c r="H391" s="200"/>
      <c r="I391" s="200"/>
      <c r="J391" s="200"/>
      <c r="K391" s="200"/>
      <c r="L391" s="200"/>
      <c r="M391" s="200"/>
      <c r="N391" s="200"/>
      <c r="O391" s="246"/>
      <c r="P391" s="246"/>
      <c r="Q391" s="246"/>
      <c r="R391" s="246"/>
      <c r="S391" s="369"/>
      <c r="T391" s="422"/>
      <c r="U391" s="424"/>
      <c r="V391" s="464"/>
      <c r="W391" s="464"/>
      <c r="X391" s="464"/>
      <c r="Y391" s="464"/>
      <c r="Z391" s="464"/>
      <c r="AA391" s="464"/>
      <c r="AB391" s="464"/>
      <c r="AC391" s="464"/>
      <c r="AD391" s="464"/>
      <c r="AE391" s="464"/>
      <c r="AF391" s="464"/>
      <c r="AG391" s="464"/>
      <c r="AH391" s="464"/>
      <c r="AI391" s="464"/>
      <c r="AJ391" s="464"/>
      <c r="AK391" s="464"/>
      <c r="AL391" s="464"/>
    </row>
    <row r="392" spans="1:38" s="56" customFormat="1" ht="26.25" customHeight="1">
      <c r="A392" s="54">
        <f>+A389</f>
        <v>35</v>
      </c>
      <c r="C392" s="87">
        <v>0</v>
      </c>
      <c r="D392" s="142"/>
      <c r="E392" s="142"/>
      <c r="F392" s="200"/>
      <c r="G392" s="200"/>
      <c r="H392" s="200"/>
      <c r="I392" s="200"/>
      <c r="J392" s="200"/>
      <c r="K392" s="200"/>
      <c r="L392" s="200"/>
      <c r="M392" s="200"/>
      <c r="N392" s="200"/>
      <c r="O392" s="315"/>
      <c r="P392" s="337"/>
      <c r="Q392" s="337"/>
      <c r="R392" s="337"/>
      <c r="S392" s="400"/>
      <c r="T392" s="420" t="s">
        <v>78</v>
      </c>
      <c r="U392" s="443"/>
      <c r="V392" s="464" t="s">
        <v>37</v>
      </c>
      <c r="W392" s="464"/>
      <c r="X392" s="464"/>
      <c r="Y392" s="464"/>
      <c r="Z392" s="464"/>
      <c r="AA392" s="464"/>
      <c r="AB392" s="464"/>
      <c r="AC392" s="464"/>
      <c r="AD392" s="464"/>
      <c r="AE392" s="464"/>
      <c r="AF392" s="464"/>
      <c r="AG392" s="464"/>
      <c r="AH392" s="464"/>
      <c r="AI392" s="464"/>
      <c r="AJ392" s="464"/>
      <c r="AK392" s="464"/>
      <c r="AL392" s="464"/>
    </row>
    <row r="393" spans="1:38" s="56" customFormat="1" ht="26.25" customHeight="1">
      <c r="A393" s="54">
        <f t="shared" ref="A393:A412" si="22">+A392</f>
        <v>35</v>
      </c>
      <c r="C393" s="87">
        <v>0</v>
      </c>
      <c r="D393" s="142"/>
      <c r="E393" s="142"/>
      <c r="F393" s="200"/>
      <c r="G393" s="200"/>
      <c r="H393" s="200"/>
      <c r="I393" s="200"/>
      <c r="J393" s="200"/>
      <c r="K393" s="200"/>
      <c r="L393" s="200"/>
      <c r="M393" s="200"/>
      <c r="N393" s="200"/>
      <c r="O393" s="315"/>
      <c r="P393" s="337"/>
      <c r="Q393" s="337"/>
      <c r="R393" s="337"/>
      <c r="S393" s="400"/>
      <c r="T393" s="422"/>
      <c r="U393" s="424"/>
      <c r="V393" s="464"/>
      <c r="W393" s="464"/>
      <c r="X393" s="464"/>
      <c r="Y393" s="464"/>
      <c r="Z393" s="464"/>
      <c r="AA393" s="464"/>
      <c r="AB393" s="464"/>
      <c r="AC393" s="464"/>
      <c r="AD393" s="464"/>
      <c r="AE393" s="464"/>
      <c r="AF393" s="464"/>
      <c r="AG393" s="464"/>
      <c r="AH393" s="464"/>
      <c r="AI393" s="464"/>
      <c r="AJ393" s="464"/>
      <c r="AK393" s="464"/>
      <c r="AL393" s="464"/>
    </row>
    <row r="394" spans="1:38" s="56" customFormat="1" ht="26.25" customHeight="1">
      <c r="A394" s="54">
        <f t="shared" si="22"/>
        <v>35</v>
      </c>
      <c r="C394" s="87">
        <v>0</v>
      </c>
      <c r="D394" s="142"/>
      <c r="E394" s="142"/>
      <c r="F394" s="200"/>
      <c r="G394" s="200"/>
      <c r="H394" s="200"/>
      <c r="I394" s="200"/>
      <c r="J394" s="200"/>
      <c r="K394" s="200"/>
      <c r="L394" s="200"/>
      <c r="M394" s="200"/>
      <c r="N394" s="200"/>
      <c r="O394" s="315"/>
      <c r="P394" s="337"/>
      <c r="Q394" s="337"/>
      <c r="R394" s="337"/>
      <c r="S394" s="400"/>
      <c r="T394" s="420" t="s">
        <v>78</v>
      </c>
      <c r="U394" s="443"/>
      <c r="V394" s="464" t="s">
        <v>229</v>
      </c>
      <c r="W394" s="464"/>
      <c r="X394" s="464"/>
      <c r="Y394" s="464"/>
      <c r="Z394" s="464"/>
      <c r="AA394" s="464"/>
      <c r="AB394" s="464"/>
      <c r="AC394" s="464"/>
      <c r="AD394" s="464"/>
      <c r="AE394" s="464"/>
      <c r="AF394" s="464"/>
      <c r="AG394" s="464"/>
      <c r="AH394" s="464"/>
      <c r="AI394" s="464"/>
      <c r="AJ394" s="464"/>
      <c r="AK394" s="464"/>
      <c r="AL394" s="464"/>
    </row>
    <row r="395" spans="1:38" s="56" customFormat="1" ht="26.25" customHeight="1">
      <c r="A395" s="54">
        <f t="shared" si="22"/>
        <v>35</v>
      </c>
      <c r="C395" s="87">
        <v>0</v>
      </c>
      <c r="D395" s="142"/>
      <c r="E395" s="142"/>
      <c r="F395" s="200"/>
      <c r="G395" s="200"/>
      <c r="H395" s="200"/>
      <c r="I395" s="200"/>
      <c r="J395" s="200"/>
      <c r="K395" s="200"/>
      <c r="L395" s="200"/>
      <c r="M395" s="200"/>
      <c r="N395" s="200"/>
      <c r="O395" s="315"/>
      <c r="P395" s="337"/>
      <c r="Q395" s="337"/>
      <c r="R395" s="337"/>
      <c r="S395" s="400"/>
      <c r="T395" s="422"/>
      <c r="U395" s="424"/>
      <c r="V395" s="464"/>
      <c r="W395" s="464"/>
      <c r="X395" s="464"/>
      <c r="Y395" s="464"/>
      <c r="Z395" s="464"/>
      <c r="AA395" s="464"/>
      <c r="AB395" s="464"/>
      <c r="AC395" s="464"/>
      <c r="AD395" s="464"/>
      <c r="AE395" s="464"/>
      <c r="AF395" s="464"/>
      <c r="AG395" s="464"/>
      <c r="AH395" s="464"/>
      <c r="AI395" s="464"/>
      <c r="AJ395" s="464"/>
      <c r="AK395" s="464"/>
      <c r="AL395" s="464"/>
    </row>
    <row r="396" spans="1:38" s="56" customFormat="1" ht="26.25" customHeight="1">
      <c r="A396" s="54">
        <f t="shared" si="22"/>
        <v>35</v>
      </c>
      <c r="C396" s="87">
        <v>0</v>
      </c>
      <c r="D396" s="142"/>
      <c r="E396" s="142"/>
      <c r="F396" s="200"/>
      <c r="G396" s="200"/>
      <c r="H396" s="200"/>
      <c r="I396" s="200"/>
      <c r="J396" s="200"/>
      <c r="K396" s="200"/>
      <c r="L396" s="200"/>
      <c r="M396" s="200"/>
      <c r="N396" s="200"/>
      <c r="O396" s="315"/>
      <c r="P396" s="337"/>
      <c r="Q396" s="337"/>
      <c r="R396" s="337"/>
      <c r="S396" s="400"/>
      <c r="T396" s="422"/>
      <c r="U396" s="424"/>
      <c r="V396" s="470"/>
      <c r="W396" s="470"/>
      <c r="X396" s="470"/>
      <c r="Y396" s="470"/>
      <c r="Z396" s="470"/>
      <c r="AA396" s="470"/>
      <c r="AB396" s="470"/>
      <c r="AC396" s="470"/>
      <c r="AD396" s="470"/>
      <c r="AE396" s="470"/>
      <c r="AF396" s="470"/>
      <c r="AG396" s="470"/>
      <c r="AH396" s="470"/>
      <c r="AI396" s="470"/>
      <c r="AJ396" s="470"/>
      <c r="AK396" s="470"/>
      <c r="AL396" s="470"/>
    </row>
    <row r="397" spans="1:38" s="56" customFormat="1" ht="26.25" customHeight="1">
      <c r="A397" s="54">
        <f t="shared" si="22"/>
        <v>35</v>
      </c>
      <c r="C397" s="87">
        <v>0</v>
      </c>
      <c r="D397" s="142"/>
      <c r="E397" s="142"/>
      <c r="F397" s="200"/>
      <c r="G397" s="200"/>
      <c r="H397" s="200"/>
      <c r="I397" s="200"/>
      <c r="J397" s="200"/>
      <c r="K397" s="200"/>
      <c r="L397" s="200"/>
      <c r="M397" s="200"/>
      <c r="N397" s="200"/>
      <c r="O397" s="315"/>
      <c r="P397" s="337"/>
      <c r="Q397" s="337"/>
      <c r="R397" s="337"/>
      <c r="S397" s="400"/>
      <c r="T397" s="422"/>
      <c r="U397" s="424"/>
      <c r="V397" s="470"/>
      <c r="W397" s="470"/>
      <c r="X397" s="470"/>
      <c r="Y397" s="470"/>
      <c r="Z397" s="470"/>
      <c r="AA397" s="470"/>
      <c r="AB397" s="470"/>
      <c r="AC397" s="470"/>
      <c r="AD397" s="470"/>
      <c r="AE397" s="470"/>
      <c r="AF397" s="470"/>
      <c r="AG397" s="470"/>
      <c r="AH397" s="470"/>
      <c r="AI397" s="470"/>
      <c r="AJ397" s="470"/>
      <c r="AK397" s="470"/>
      <c r="AL397" s="470"/>
    </row>
    <row r="398" spans="1:38" s="56" customFormat="1" ht="26.25" customHeight="1">
      <c r="A398" s="54">
        <f t="shared" si="22"/>
        <v>35</v>
      </c>
      <c r="C398" s="87">
        <v>0</v>
      </c>
      <c r="D398" s="142"/>
      <c r="E398" s="142"/>
      <c r="F398" s="200"/>
      <c r="G398" s="200"/>
      <c r="H398" s="200"/>
      <c r="I398" s="200"/>
      <c r="J398" s="200"/>
      <c r="K398" s="200"/>
      <c r="L398" s="200"/>
      <c r="M398" s="200"/>
      <c r="N398" s="200"/>
      <c r="O398" s="315"/>
      <c r="P398" s="337"/>
      <c r="Q398" s="337"/>
      <c r="R398" s="337"/>
      <c r="S398" s="400"/>
      <c r="T398" s="422"/>
      <c r="U398" s="424"/>
      <c r="V398" s="470"/>
      <c r="W398" s="470"/>
      <c r="X398" s="470"/>
      <c r="Y398" s="470"/>
      <c r="Z398" s="470"/>
      <c r="AA398" s="470"/>
      <c r="AB398" s="470"/>
      <c r="AC398" s="470"/>
      <c r="AD398" s="470"/>
      <c r="AE398" s="470"/>
      <c r="AF398" s="470"/>
      <c r="AG398" s="470"/>
      <c r="AH398" s="470"/>
      <c r="AI398" s="470"/>
      <c r="AJ398" s="470"/>
      <c r="AK398" s="470"/>
      <c r="AL398" s="470"/>
    </row>
    <row r="399" spans="1:38" s="56" customFormat="1" ht="26.25" customHeight="1">
      <c r="A399" s="54">
        <f t="shared" si="22"/>
        <v>35</v>
      </c>
      <c r="C399" s="87">
        <v>0</v>
      </c>
      <c r="D399" s="142"/>
      <c r="E399" s="142"/>
      <c r="F399" s="200"/>
      <c r="G399" s="200"/>
      <c r="H399" s="200"/>
      <c r="I399" s="200"/>
      <c r="J399" s="200"/>
      <c r="K399" s="200"/>
      <c r="L399" s="200"/>
      <c r="M399" s="200"/>
      <c r="N399" s="200"/>
      <c r="O399" s="315"/>
      <c r="P399" s="337"/>
      <c r="Q399" s="337"/>
      <c r="R399" s="337"/>
      <c r="S399" s="400"/>
      <c r="T399" s="422"/>
      <c r="U399" s="424"/>
      <c r="V399" s="470"/>
      <c r="W399" s="470"/>
      <c r="X399" s="470"/>
      <c r="Y399" s="470"/>
      <c r="Z399" s="470"/>
      <c r="AA399" s="470"/>
      <c r="AB399" s="470"/>
      <c r="AC399" s="470"/>
      <c r="AD399" s="470"/>
      <c r="AE399" s="470"/>
      <c r="AF399" s="470"/>
      <c r="AG399" s="470"/>
      <c r="AH399" s="470"/>
      <c r="AI399" s="470"/>
      <c r="AJ399" s="470"/>
      <c r="AK399" s="470"/>
      <c r="AL399" s="470"/>
    </row>
    <row r="400" spans="1:38" s="56" customFormat="1" ht="26.25" customHeight="1">
      <c r="A400" s="54">
        <f t="shared" si="22"/>
        <v>35</v>
      </c>
      <c r="C400" s="87">
        <v>0</v>
      </c>
      <c r="D400" s="142"/>
      <c r="E400" s="142"/>
      <c r="F400" s="200"/>
      <c r="G400" s="200"/>
      <c r="H400" s="200"/>
      <c r="I400" s="200"/>
      <c r="J400" s="200"/>
      <c r="K400" s="200"/>
      <c r="L400" s="200"/>
      <c r="M400" s="200"/>
      <c r="N400" s="200"/>
      <c r="O400" s="315"/>
      <c r="P400" s="337"/>
      <c r="Q400" s="337"/>
      <c r="R400" s="337"/>
      <c r="S400" s="400"/>
      <c r="T400" s="422"/>
      <c r="U400" s="424"/>
      <c r="V400" s="470"/>
      <c r="W400" s="470"/>
      <c r="X400" s="470"/>
      <c r="Y400" s="470"/>
      <c r="Z400" s="470"/>
      <c r="AA400" s="470"/>
      <c r="AB400" s="470"/>
      <c r="AC400" s="470"/>
      <c r="AD400" s="470"/>
      <c r="AE400" s="470"/>
      <c r="AF400" s="470"/>
      <c r="AG400" s="470"/>
      <c r="AH400" s="470"/>
      <c r="AI400" s="470"/>
      <c r="AJ400" s="470"/>
      <c r="AK400" s="470"/>
      <c r="AL400" s="470"/>
    </row>
    <row r="401" spans="1:38" s="56" customFormat="1" ht="26.25" customHeight="1">
      <c r="A401" s="54">
        <f t="shared" si="22"/>
        <v>35</v>
      </c>
      <c r="C401" s="87">
        <v>0</v>
      </c>
      <c r="D401" s="142"/>
      <c r="E401" s="142"/>
      <c r="F401" s="200"/>
      <c r="G401" s="200"/>
      <c r="H401" s="200"/>
      <c r="I401" s="200"/>
      <c r="J401" s="200"/>
      <c r="K401" s="200"/>
      <c r="L401" s="200"/>
      <c r="M401" s="200"/>
      <c r="N401" s="200"/>
      <c r="O401" s="315"/>
      <c r="P401" s="337"/>
      <c r="Q401" s="337"/>
      <c r="R401" s="337"/>
      <c r="S401" s="400"/>
      <c r="T401" s="422"/>
      <c r="U401" s="424"/>
      <c r="V401" s="470"/>
      <c r="W401" s="470"/>
      <c r="X401" s="470"/>
      <c r="Y401" s="470"/>
      <c r="Z401" s="470"/>
      <c r="AA401" s="470"/>
      <c r="AB401" s="470"/>
      <c r="AC401" s="470"/>
      <c r="AD401" s="470"/>
      <c r="AE401" s="470"/>
      <c r="AF401" s="470"/>
      <c r="AG401" s="470"/>
      <c r="AH401" s="470"/>
      <c r="AI401" s="470"/>
      <c r="AJ401" s="470"/>
      <c r="AK401" s="470"/>
      <c r="AL401" s="470"/>
    </row>
    <row r="402" spans="1:38" s="56" customFormat="1" ht="26.25" customHeight="1">
      <c r="A402" s="54">
        <f t="shared" si="22"/>
        <v>35</v>
      </c>
      <c r="C402" s="87">
        <v>0</v>
      </c>
      <c r="D402" s="142"/>
      <c r="E402" s="142"/>
      <c r="F402" s="200"/>
      <c r="G402" s="200"/>
      <c r="H402" s="200"/>
      <c r="I402" s="200"/>
      <c r="J402" s="200"/>
      <c r="K402" s="200"/>
      <c r="L402" s="200"/>
      <c r="M402" s="200"/>
      <c r="N402" s="200"/>
      <c r="O402" s="315"/>
      <c r="P402" s="337"/>
      <c r="Q402" s="337"/>
      <c r="R402" s="337"/>
      <c r="S402" s="400"/>
      <c r="T402" s="422"/>
      <c r="U402" s="424"/>
      <c r="V402" s="470"/>
      <c r="W402" s="470"/>
      <c r="X402" s="470"/>
      <c r="Y402" s="470"/>
      <c r="Z402" s="470"/>
      <c r="AA402" s="470"/>
      <c r="AB402" s="470"/>
      <c r="AC402" s="470"/>
      <c r="AD402" s="470"/>
      <c r="AE402" s="470"/>
      <c r="AF402" s="470"/>
      <c r="AG402" s="470"/>
      <c r="AH402" s="470"/>
      <c r="AI402" s="470"/>
      <c r="AJ402" s="470"/>
      <c r="AK402" s="470"/>
      <c r="AL402" s="470"/>
    </row>
    <row r="403" spans="1:38" s="56" customFormat="1" ht="26.25" customHeight="1">
      <c r="A403" s="54">
        <f t="shared" si="22"/>
        <v>35</v>
      </c>
      <c r="C403" s="87">
        <v>0</v>
      </c>
      <c r="D403" s="142"/>
      <c r="E403" s="142"/>
      <c r="F403" s="200"/>
      <c r="G403" s="200"/>
      <c r="H403" s="200"/>
      <c r="I403" s="200"/>
      <c r="J403" s="200"/>
      <c r="K403" s="200"/>
      <c r="L403" s="200"/>
      <c r="M403" s="200"/>
      <c r="N403" s="200"/>
      <c r="O403" s="315"/>
      <c r="P403" s="337"/>
      <c r="Q403" s="337"/>
      <c r="R403" s="337"/>
      <c r="S403" s="400"/>
      <c r="T403" s="422"/>
      <c r="U403" s="424"/>
      <c r="V403" s="470"/>
      <c r="W403" s="470"/>
      <c r="X403" s="470"/>
      <c r="Y403" s="470"/>
      <c r="Z403" s="470"/>
      <c r="AA403" s="470"/>
      <c r="AB403" s="470"/>
      <c r="AC403" s="470"/>
      <c r="AD403" s="470"/>
      <c r="AE403" s="470"/>
      <c r="AF403" s="470"/>
      <c r="AG403" s="470"/>
      <c r="AH403" s="470"/>
      <c r="AI403" s="470"/>
      <c r="AJ403" s="470"/>
      <c r="AK403" s="470"/>
      <c r="AL403" s="470"/>
    </row>
    <row r="404" spans="1:38" s="56" customFormat="1" ht="26.25" customHeight="1">
      <c r="A404" s="54">
        <f t="shared" si="22"/>
        <v>35</v>
      </c>
      <c r="C404" s="87">
        <v>0</v>
      </c>
      <c r="D404" s="142"/>
      <c r="E404" s="142"/>
      <c r="F404" s="200"/>
      <c r="G404" s="200"/>
      <c r="H404" s="200"/>
      <c r="I404" s="200"/>
      <c r="J404" s="200"/>
      <c r="K404" s="200"/>
      <c r="L404" s="200"/>
      <c r="M404" s="200"/>
      <c r="N404" s="200"/>
      <c r="O404" s="315"/>
      <c r="P404" s="337"/>
      <c r="Q404" s="337"/>
      <c r="R404" s="337"/>
      <c r="S404" s="400"/>
      <c r="T404" s="422"/>
      <c r="U404" s="424"/>
      <c r="V404" s="470"/>
      <c r="W404" s="470"/>
      <c r="X404" s="470"/>
      <c r="Y404" s="470"/>
      <c r="Z404" s="470"/>
      <c r="AA404" s="470"/>
      <c r="AB404" s="470"/>
      <c r="AC404" s="470"/>
      <c r="AD404" s="470"/>
      <c r="AE404" s="470"/>
      <c r="AF404" s="470"/>
      <c r="AG404" s="470"/>
      <c r="AH404" s="470"/>
      <c r="AI404" s="470"/>
      <c r="AJ404" s="470"/>
      <c r="AK404" s="470"/>
      <c r="AL404" s="470"/>
    </row>
    <row r="405" spans="1:38" s="56" customFormat="1" ht="26.25" customHeight="1">
      <c r="A405" s="54">
        <f t="shared" si="22"/>
        <v>35</v>
      </c>
      <c r="C405" s="87">
        <v>0</v>
      </c>
      <c r="D405" s="142"/>
      <c r="E405" s="142"/>
      <c r="F405" s="200"/>
      <c r="G405" s="200"/>
      <c r="H405" s="200"/>
      <c r="I405" s="200"/>
      <c r="J405" s="200"/>
      <c r="K405" s="200"/>
      <c r="L405" s="200"/>
      <c r="M405" s="200"/>
      <c r="N405" s="200"/>
      <c r="O405" s="315"/>
      <c r="P405" s="337"/>
      <c r="Q405" s="337"/>
      <c r="R405" s="337"/>
      <c r="S405" s="400"/>
      <c r="T405" s="422"/>
      <c r="U405" s="424"/>
      <c r="V405" s="470"/>
      <c r="W405" s="470"/>
      <c r="X405" s="470"/>
      <c r="Y405" s="470"/>
      <c r="Z405" s="470"/>
      <c r="AA405" s="470"/>
      <c r="AB405" s="470"/>
      <c r="AC405" s="470"/>
      <c r="AD405" s="470"/>
      <c r="AE405" s="470"/>
      <c r="AF405" s="470"/>
      <c r="AG405" s="470"/>
      <c r="AH405" s="470"/>
      <c r="AI405" s="470"/>
      <c r="AJ405" s="470"/>
      <c r="AK405" s="470"/>
      <c r="AL405" s="470"/>
    </row>
    <row r="406" spans="1:38" s="56" customFormat="1" ht="26.25" customHeight="1">
      <c r="A406" s="54">
        <f t="shared" si="22"/>
        <v>35</v>
      </c>
      <c r="C406" s="87">
        <v>0</v>
      </c>
      <c r="D406" s="142"/>
      <c r="E406" s="142"/>
      <c r="F406" s="200"/>
      <c r="G406" s="200"/>
      <c r="H406" s="200"/>
      <c r="I406" s="200"/>
      <c r="J406" s="200"/>
      <c r="K406" s="200"/>
      <c r="L406" s="200"/>
      <c r="M406" s="200"/>
      <c r="N406" s="200"/>
      <c r="O406" s="315"/>
      <c r="P406" s="337"/>
      <c r="Q406" s="337"/>
      <c r="R406" s="337"/>
      <c r="S406" s="400"/>
      <c r="T406" s="422"/>
      <c r="U406" s="424"/>
      <c r="V406" s="470"/>
      <c r="W406" s="470"/>
      <c r="X406" s="470"/>
      <c r="Y406" s="470"/>
      <c r="Z406" s="470"/>
      <c r="AA406" s="470"/>
      <c r="AB406" s="470"/>
      <c r="AC406" s="470"/>
      <c r="AD406" s="470"/>
      <c r="AE406" s="470"/>
      <c r="AF406" s="470"/>
      <c r="AG406" s="470"/>
      <c r="AH406" s="470"/>
      <c r="AI406" s="470"/>
      <c r="AJ406" s="470"/>
      <c r="AK406" s="470"/>
      <c r="AL406" s="470"/>
    </row>
    <row r="407" spans="1:38" s="56" customFormat="1" ht="26.25" customHeight="1">
      <c r="A407" s="54">
        <f t="shared" si="22"/>
        <v>35</v>
      </c>
      <c r="C407" s="87">
        <v>0</v>
      </c>
      <c r="D407" s="142"/>
      <c r="E407" s="142"/>
      <c r="F407" s="200"/>
      <c r="G407" s="200"/>
      <c r="H407" s="200"/>
      <c r="I407" s="200"/>
      <c r="J407" s="200"/>
      <c r="K407" s="200"/>
      <c r="L407" s="200"/>
      <c r="M407" s="200"/>
      <c r="N407" s="200"/>
      <c r="O407" s="315"/>
      <c r="P407" s="337"/>
      <c r="Q407" s="337"/>
      <c r="R407" s="337"/>
      <c r="S407" s="400"/>
      <c r="T407" s="422"/>
      <c r="U407" s="424"/>
      <c r="V407" s="470"/>
      <c r="W407" s="470"/>
      <c r="X407" s="470"/>
      <c r="Y407" s="470"/>
      <c r="Z407" s="470"/>
      <c r="AA407" s="470"/>
      <c r="AB407" s="470"/>
      <c r="AC407" s="470"/>
      <c r="AD407" s="470"/>
      <c r="AE407" s="470"/>
      <c r="AF407" s="470"/>
      <c r="AG407" s="470"/>
      <c r="AH407" s="470"/>
      <c r="AI407" s="470"/>
      <c r="AJ407" s="470"/>
      <c r="AK407" s="470"/>
      <c r="AL407" s="470"/>
    </row>
    <row r="408" spans="1:38" s="56" customFormat="1" ht="26.25" customHeight="1">
      <c r="A408" s="54">
        <f t="shared" si="22"/>
        <v>35</v>
      </c>
      <c r="C408" s="87">
        <v>0</v>
      </c>
      <c r="D408" s="142"/>
      <c r="E408" s="142"/>
      <c r="F408" s="200"/>
      <c r="G408" s="200"/>
      <c r="H408" s="200"/>
      <c r="I408" s="200"/>
      <c r="J408" s="200"/>
      <c r="K408" s="200"/>
      <c r="L408" s="200"/>
      <c r="M408" s="200"/>
      <c r="N408" s="200"/>
      <c r="O408" s="315"/>
      <c r="P408" s="337"/>
      <c r="Q408" s="337"/>
      <c r="R408" s="337"/>
      <c r="S408" s="400"/>
      <c r="T408" s="422"/>
      <c r="U408" s="424"/>
      <c r="V408" s="470"/>
      <c r="W408" s="470"/>
      <c r="X408" s="470"/>
      <c r="Y408" s="470"/>
      <c r="Z408" s="470"/>
      <c r="AA408" s="470"/>
      <c r="AB408" s="470"/>
      <c r="AC408" s="470"/>
      <c r="AD408" s="470"/>
      <c r="AE408" s="470"/>
      <c r="AF408" s="470"/>
      <c r="AG408" s="470"/>
      <c r="AH408" s="470"/>
      <c r="AI408" s="470"/>
      <c r="AJ408" s="470"/>
      <c r="AK408" s="470"/>
      <c r="AL408" s="470"/>
    </row>
    <row r="409" spans="1:38" s="56" customFormat="1" ht="26.25" customHeight="1">
      <c r="A409" s="54">
        <f t="shared" si="22"/>
        <v>35</v>
      </c>
      <c r="C409" s="87">
        <v>0</v>
      </c>
      <c r="D409" s="142"/>
      <c r="E409" s="142"/>
      <c r="F409" s="200"/>
      <c r="G409" s="200"/>
      <c r="H409" s="200"/>
      <c r="I409" s="200"/>
      <c r="J409" s="200"/>
      <c r="K409" s="200"/>
      <c r="L409" s="200"/>
      <c r="M409" s="200"/>
      <c r="N409" s="200"/>
      <c r="O409" s="315"/>
      <c r="P409" s="337"/>
      <c r="Q409" s="337"/>
      <c r="R409" s="337"/>
      <c r="S409" s="400"/>
      <c r="T409" s="422"/>
      <c r="U409" s="424"/>
      <c r="V409" s="470"/>
      <c r="W409" s="470"/>
      <c r="X409" s="470"/>
      <c r="Y409" s="470"/>
      <c r="Z409" s="470"/>
      <c r="AA409" s="470"/>
      <c r="AB409" s="470"/>
      <c r="AC409" s="470"/>
      <c r="AD409" s="470"/>
      <c r="AE409" s="470"/>
      <c r="AF409" s="470"/>
      <c r="AG409" s="470"/>
      <c r="AH409" s="470"/>
      <c r="AI409" s="470"/>
      <c r="AJ409" s="470"/>
      <c r="AK409" s="470"/>
      <c r="AL409" s="470"/>
    </row>
    <row r="410" spans="1:38" s="56" customFormat="1" ht="26.25" customHeight="1">
      <c r="A410" s="54">
        <f t="shared" si="22"/>
        <v>35</v>
      </c>
      <c r="C410" s="87">
        <v>0</v>
      </c>
      <c r="D410" s="142"/>
      <c r="E410" s="142"/>
      <c r="F410" s="200"/>
      <c r="G410" s="200"/>
      <c r="H410" s="200"/>
      <c r="I410" s="200"/>
      <c r="J410" s="200"/>
      <c r="K410" s="200"/>
      <c r="L410" s="200"/>
      <c r="M410" s="200"/>
      <c r="N410" s="200"/>
      <c r="O410" s="315"/>
      <c r="P410" s="337"/>
      <c r="Q410" s="337"/>
      <c r="R410" s="337"/>
      <c r="S410" s="400"/>
      <c r="T410" s="422"/>
      <c r="U410" s="424"/>
      <c r="V410" s="470"/>
      <c r="W410" s="470"/>
      <c r="X410" s="470"/>
      <c r="Y410" s="470"/>
      <c r="Z410" s="470"/>
      <c r="AA410" s="470"/>
      <c r="AB410" s="470"/>
      <c r="AC410" s="470"/>
      <c r="AD410" s="470"/>
      <c r="AE410" s="470"/>
      <c r="AF410" s="470"/>
      <c r="AG410" s="470"/>
      <c r="AH410" s="470"/>
      <c r="AI410" s="470"/>
      <c r="AJ410" s="470"/>
      <c r="AK410" s="470"/>
      <c r="AL410" s="470"/>
    </row>
    <row r="411" spans="1:38" s="56" customFormat="1" ht="26.25" customHeight="1">
      <c r="A411" s="54">
        <f t="shared" si="22"/>
        <v>35</v>
      </c>
      <c r="C411" s="111" t="s">
        <v>360</v>
      </c>
      <c r="D411" s="156"/>
      <c r="E411" s="156"/>
      <c r="F411" s="156"/>
      <c r="G411" s="156"/>
      <c r="H411" s="156"/>
      <c r="I411" s="156"/>
      <c r="J411" s="156"/>
      <c r="K411" s="156"/>
      <c r="L411" s="156"/>
      <c r="M411" s="156"/>
      <c r="N411" s="299"/>
      <c r="O411" s="313">
        <f>SUM(O391:S410)</f>
        <v>0</v>
      </c>
      <c r="P411" s="336"/>
      <c r="Q411" s="336"/>
      <c r="R411" s="336"/>
      <c r="S411" s="399"/>
      <c r="T411" s="422"/>
      <c r="U411" s="424"/>
      <c r="V411" s="470"/>
      <c r="W411" s="470"/>
      <c r="X411" s="470"/>
      <c r="Y411" s="470"/>
      <c r="Z411" s="470"/>
      <c r="AA411" s="470"/>
      <c r="AB411" s="470"/>
      <c r="AC411" s="470"/>
      <c r="AD411" s="470"/>
      <c r="AE411" s="470"/>
      <c r="AF411" s="470"/>
      <c r="AG411" s="470"/>
      <c r="AH411" s="470"/>
      <c r="AI411" s="470"/>
      <c r="AJ411" s="470"/>
      <c r="AK411" s="470"/>
      <c r="AL411" s="470"/>
    </row>
    <row r="412" spans="1:38" s="56" customFormat="1" ht="26.25" customHeight="1">
      <c r="A412" s="54">
        <f t="shared" si="22"/>
        <v>35</v>
      </c>
      <c r="C412" s="107"/>
      <c r="D412" s="107"/>
      <c r="E412" s="107"/>
      <c r="F412" s="107"/>
      <c r="G412" s="107"/>
      <c r="H412" s="107"/>
      <c r="I412" s="107"/>
      <c r="J412" s="107"/>
      <c r="K412" s="107"/>
      <c r="L412" s="107"/>
      <c r="M412" s="107"/>
      <c r="N412" s="107"/>
      <c r="O412" s="298"/>
      <c r="P412" s="298"/>
      <c r="Q412" s="298"/>
      <c r="R412" s="298"/>
      <c r="S412" s="298"/>
    </row>
  </sheetData>
  <mergeCells count="1996">
    <mergeCell ref="B1:W1"/>
    <mergeCell ref="X1:AE1"/>
    <mergeCell ref="AF1:AL1"/>
    <mergeCell ref="C2:H2"/>
    <mergeCell ref="I2:Q2"/>
    <mergeCell ref="R2:W2"/>
    <mergeCell ref="X2:AE2"/>
    <mergeCell ref="AF2:AL2"/>
    <mergeCell ref="C3:H3"/>
    <mergeCell ref="I3:Q3"/>
    <mergeCell ref="R3:W3"/>
    <mergeCell ref="X3:AE3"/>
    <mergeCell ref="AF3:AL3"/>
    <mergeCell ref="C4:D4"/>
    <mergeCell ref="E4:G4"/>
    <mergeCell ref="I4:Q4"/>
    <mergeCell ref="R4:W4"/>
    <mergeCell ref="X4:AE4"/>
    <mergeCell ref="AF4:AL4"/>
    <mergeCell ref="C5:D5"/>
    <mergeCell ref="E5:G5"/>
    <mergeCell ref="I5:Q5"/>
    <mergeCell ref="R5:W5"/>
    <mergeCell ref="X5:AE5"/>
    <mergeCell ref="AF5:AL5"/>
    <mergeCell ref="C6:D6"/>
    <mergeCell ref="E6:G6"/>
    <mergeCell ref="I6:Q6"/>
    <mergeCell ref="R6:W6"/>
    <mergeCell ref="X6:AE6"/>
    <mergeCell ref="AF6:AL6"/>
    <mergeCell ref="C7:H7"/>
    <mergeCell ref="I7:Q7"/>
    <mergeCell ref="R7:W7"/>
    <mergeCell ref="X7:AE7"/>
    <mergeCell ref="AF7:AL7"/>
    <mergeCell ref="C8:H8"/>
    <mergeCell ref="I8:Q8"/>
    <mergeCell ref="R8:W8"/>
    <mergeCell ref="X8:AE8"/>
    <mergeCell ref="AF8:AL8"/>
    <mergeCell ref="C9:H9"/>
    <mergeCell ref="I9:Q9"/>
    <mergeCell ref="R9:W9"/>
    <mergeCell ref="X9:AE9"/>
    <mergeCell ref="AF9:AL9"/>
    <mergeCell ref="B10:Q10"/>
    <mergeCell ref="R10:W10"/>
    <mergeCell ref="X10:AE10"/>
    <mergeCell ref="AF10:AL10"/>
    <mergeCell ref="C11:AL11"/>
    <mergeCell ref="C15:H15"/>
    <mergeCell ref="I15:Q15"/>
    <mergeCell ref="R15:W15"/>
    <mergeCell ref="X15:AE15"/>
    <mergeCell ref="AF15:AL15"/>
    <mergeCell ref="X16:Z16"/>
    <mergeCell ref="C17:E17"/>
    <mergeCell ref="F17:H17"/>
    <mergeCell ref="I17:O17"/>
    <mergeCell ref="P17:S17"/>
    <mergeCell ref="V17:X17"/>
    <mergeCell ref="Y17:AB17"/>
    <mergeCell ref="AC17:AI17"/>
    <mergeCell ref="AJ17:AL17"/>
    <mergeCell ref="N18:S18"/>
    <mergeCell ref="X18:Z18"/>
    <mergeCell ref="C19:T19"/>
    <mergeCell ref="U19:AL19"/>
    <mergeCell ref="C20:E20"/>
    <mergeCell ref="O20:S20"/>
    <mergeCell ref="V20:X20"/>
    <mergeCell ref="AI20:AL20"/>
    <mergeCell ref="L21:R21"/>
    <mergeCell ref="AE21:AK21"/>
    <mergeCell ref="C22:O22"/>
    <mergeCell ref="P22:S22"/>
    <mergeCell ref="T22:U22"/>
    <mergeCell ref="V22:AD22"/>
    <mergeCell ref="AE22:AK22"/>
    <mergeCell ref="C23:E23"/>
    <mergeCell ref="F23:H23"/>
    <mergeCell ref="I23:O23"/>
    <mergeCell ref="P23:S23"/>
    <mergeCell ref="T23:U23"/>
    <mergeCell ref="V23:X23"/>
    <mergeCell ref="Y23:AB23"/>
    <mergeCell ref="AC23:AI23"/>
    <mergeCell ref="AJ23:AL23"/>
    <mergeCell ref="I24:O24"/>
    <mergeCell ref="AC24:AI24"/>
    <mergeCell ref="I25:O25"/>
    <mergeCell ref="AC25:AI25"/>
    <mergeCell ref="C26:E26"/>
    <mergeCell ref="F26:H26"/>
    <mergeCell ref="I26:O26"/>
    <mergeCell ref="P26:S26"/>
    <mergeCell ref="T26:U26"/>
    <mergeCell ref="V26:X26"/>
    <mergeCell ref="Y26:AB26"/>
    <mergeCell ref="AC26:AI26"/>
    <mergeCell ref="AJ26:AL26"/>
    <mergeCell ref="C27:E27"/>
    <mergeCell ref="F27:H27"/>
    <mergeCell ref="I27:O27"/>
    <mergeCell ref="P27:S27"/>
    <mergeCell ref="T27:U27"/>
    <mergeCell ref="V27:X27"/>
    <mergeCell ref="Y27:AB27"/>
    <mergeCell ref="AC27:AI27"/>
    <mergeCell ref="AJ27:AL27"/>
    <mergeCell ref="C28:E28"/>
    <mergeCell ref="F28:H28"/>
    <mergeCell ref="I28:O28"/>
    <mergeCell ref="P28:S28"/>
    <mergeCell ref="T28:U28"/>
    <mergeCell ref="V28:X28"/>
    <mergeCell ref="Y28:AB28"/>
    <mergeCell ref="AC28:AI28"/>
    <mergeCell ref="AJ28:AL28"/>
    <mergeCell ref="C29:E29"/>
    <mergeCell ref="F29:H29"/>
    <mergeCell ref="I29:O29"/>
    <mergeCell ref="P29:S29"/>
    <mergeCell ref="T29:U29"/>
    <mergeCell ref="V29:X29"/>
    <mergeCell ref="Y29:AB29"/>
    <mergeCell ref="AC29:AI29"/>
    <mergeCell ref="AJ29:AL29"/>
    <mergeCell ref="C30:E30"/>
    <mergeCell ref="F30:H30"/>
    <mergeCell ref="I30:O30"/>
    <mergeCell ref="P30:S30"/>
    <mergeCell ref="T30:U30"/>
    <mergeCell ref="V30:X30"/>
    <mergeCell ref="Y30:AB30"/>
    <mergeCell ref="AC30:AI30"/>
    <mergeCell ref="AJ30:AL30"/>
    <mergeCell ref="C31:E31"/>
    <mergeCell ref="F31:H31"/>
    <mergeCell ref="I31:O31"/>
    <mergeCell ref="P31:S31"/>
    <mergeCell ref="T31:U31"/>
    <mergeCell ref="V31:X31"/>
    <mergeCell ref="Y31:AB31"/>
    <mergeCell ref="AC31:AI31"/>
    <mergeCell ref="AJ31:AL31"/>
    <mergeCell ref="C32:E32"/>
    <mergeCell ref="F32:H32"/>
    <mergeCell ref="I32:O32"/>
    <mergeCell ref="P32:S32"/>
    <mergeCell ref="T32:U32"/>
    <mergeCell ref="V32:X32"/>
    <mergeCell ref="Y32:AB32"/>
    <mergeCell ref="AC32:AI32"/>
    <mergeCell ref="AJ32:AL32"/>
    <mergeCell ref="C33:E33"/>
    <mergeCell ref="F33:H33"/>
    <mergeCell ref="I33:O33"/>
    <mergeCell ref="P33:S33"/>
    <mergeCell ref="T33:U33"/>
    <mergeCell ref="V33:X33"/>
    <mergeCell ref="Y33:AB33"/>
    <mergeCell ref="AC33:AI33"/>
    <mergeCell ref="AJ33:AL33"/>
    <mergeCell ref="C34:E34"/>
    <mergeCell ref="F34:H34"/>
    <mergeCell ref="I34:O34"/>
    <mergeCell ref="P34:S34"/>
    <mergeCell ref="T34:U34"/>
    <mergeCell ref="V34:X34"/>
    <mergeCell ref="Y34:AB34"/>
    <mergeCell ref="AC34:AI34"/>
    <mergeCell ref="AJ34:AL34"/>
    <mergeCell ref="C35:E35"/>
    <mergeCell ref="F35:H35"/>
    <mergeCell ref="I35:O35"/>
    <mergeCell ref="P35:S35"/>
    <mergeCell ref="T35:U35"/>
    <mergeCell ref="V35:X35"/>
    <mergeCell ref="Y35:AB35"/>
    <mergeCell ref="AC35:AI35"/>
    <mergeCell ref="AJ35:AL35"/>
    <mergeCell ref="C36:E36"/>
    <mergeCell ref="F36:H36"/>
    <mergeCell ref="I36:O36"/>
    <mergeCell ref="P36:S36"/>
    <mergeCell ref="T36:U36"/>
    <mergeCell ref="V36:X36"/>
    <mergeCell ref="Y36:AB36"/>
    <mergeCell ref="AC36:AI36"/>
    <mergeCell ref="AJ36:AL36"/>
    <mergeCell ref="C37:E37"/>
    <mergeCell ref="F37:H37"/>
    <mergeCell ref="I37:O37"/>
    <mergeCell ref="P37:S37"/>
    <mergeCell ref="T37:U37"/>
    <mergeCell ref="V37:X37"/>
    <mergeCell ref="Y37:AB37"/>
    <mergeCell ref="AC37:AI37"/>
    <mergeCell ref="AJ37:AL37"/>
    <mergeCell ref="C38:E38"/>
    <mergeCell ref="F38:H38"/>
    <mergeCell ref="I38:O38"/>
    <mergeCell ref="P38:S38"/>
    <mergeCell ref="T38:U38"/>
    <mergeCell ref="V38:X38"/>
    <mergeCell ref="Y38:AB38"/>
    <mergeCell ref="AC38:AI38"/>
    <mergeCell ref="AJ38:AL38"/>
    <mergeCell ref="C39:E39"/>
    <mergeCell ref="F39:H39"/>
    <mergeCell ref="I39:O39"/>
    <mergeCell ref="P39:S39"/>
    <mergeCell ref="T39:U39"/>
    <mergeCell ref="V39:X39"/>
    <mergeCell ref="Y39:AB39"/>
    <mergeCell ref="AC39:AI39"/>
    <mergeCell ref="AJ39:AL39"/>
    <mergeCell ref="C40:H40"/>
    <mergeCell ref="I40:O40"/>
    <mergeCell ref="P40:S40"/>
    <mergeCell ref="T40:U40"/>
    <mergeCell ref="V40:AB40"/>
    <mergeCell ref="AC40:AI40"/>
    <mergeCell ref="AJ40:AL40"/>
    <mergeCell ref="C41:K41"/>
    <mergeCell ref="T41:U41"/>
    <mergeCell ref="V41:AE41"/>
    <mergeCell ref="C42:K42"/>
    <mergeCell ref="L42:R42"/>
    <mergeCell ref="V42:AD42"/>
    <mergeCell ref="AE42:AK42"/>
    <mergeCell ref="C43:E43"/>
    <mergeCell ref="F43:H43"/>
    <mergeCell ref="I43:O43"/>
    <mergeCell ref="P43:S43"/>
    <mergeCell ref="T43:U43"/>
    <mergeCell ref="V43:X43"/>
    <mergeCell ref="Y43:AB43"/>
    <mergeCell ref="AC43:AI43"/>
    <mergeCell ref="AJ43:AL43"/>
    <mergeCell ref="I44:O44"/>
    <mergeCell ref="AC44:AI44"/>
    <mergeCell ref="I45:O45"/>
    <mergeCell ref="AC45:AI45"/>
    <mergeCell ref="C46:E46"/>
    <mergeCell ref="F46:H46"/>
    <mergeCell ref="I46:O46"/>
    <mergeCell ref="P46:S46"/>
    <mergeCell ref="T46:U46"/>
    <mergeCell ref="V46:X46"/>
    <mergeCell ref="Y46:AB46"/>
    <mergeCell ref="AC46:AI46"/>
    <mergeCell ref="AJ46:AL46"/>
    <mergeCell ref="C47:E47"/>
    <mergeCell ref="F47:H47"/>
    <mergeCell ref="I47:O47"/>
    <mergeCell ref="P47:S47"/>
    <mergeCell ref="T47:U47"/>
    <mergeCell ref="V47:X47"/>
    <mergeCell ref="Y47:AB47"/>
    <mergeCell ref="AC47:AI47"/>
    <mergeCell ref="AJ47:AL47"/>
    <mergeCell ref="C48:E48"/>
    <mergeCell ref="F48:H48"/>
    <mergeCell ref="I48:O48"/>
    <mergeCell ref="P48:S48"/>
    <mergeCell ref="T48:U48"/>
    <mergeCell ref="V48:X48"/>
    <mergeCell ref="Y48:AB48"/>
    <mergeCell ref="AC48:AI48"/>
    <mergeCell ref="AJ48:AL48"/>
    <mergeCell ref="C49:E49"/>
    <mergeCell ref="F49:H49"/>
    <mergeCell ref="I49:O49"/>
    <mergeCell ref="P49:S49"/>
    <mergeCell ref="T49:U49"/>
    <mergeCell ref="V49:X49"/>
    <mergeCell ref="Y49:AB49"/>
    <mergeCell ref="AC49:AI49"/>
    <mergeCell ref="AJ49:AL49"/>
    <mergeCell ref="C50:E50"/>
    <mergeCell ref="F50:H50"/>
    <mergeCell ref="I50:O50"/>
    <mergeCell ref="P50:S50"/>
    <mergeCell ref="T50:U50"/>
    <mergeCell ref="V50:X50"/>
    <mergeCell ref="Y50:AB50"/>
    <mergeCell ref="AC50:AI50"/>
    <mergeCell ref="AJ50:AL50"/>
    <mergeCell ref="C51:E51"/>
    <mergeCell ref="F51:H51"/>
    <mergeCell ref="I51:O51"/>
    <mergeCell ref="P51:S51"/>
    <mergeCell ref="T51:U51"/>
    <mergeCell ref="V51:X51"/>
    <mergeCell ref="Y51:AB51"/>
    <mergeCell ref="AC51:AI51"/>
    <mergeCell ref="AJ51:AL51"/>
    <mergeCell ref="C52:E52"/>
    <mergeCell ref="F52:H52"/>
    <mergeCell ref="I52:O52"/>
    <mergeCell ref="P52:S52"/>
    <mergeCell ref="T52:U52"/>
    <mergeCell ref="V52:X52"/>
    <mergeCell ref="Y52:AB52"/>
    <mergeCell ref="AC52:AI52"/>
    <mergeCell ref="AJ52:AL52"/>
    <mergeCell ref="C53:E53"/>
    <mergeCell ref="F53:H53"/>
    <mergeCell ref="I53:O53"/>
    <mergeCell ref="P53:S53"/>
    <mergeCell ref="T53:U53"/>
    <mergeCell ref="V53:X53"/>
    <mergeCell ref="Y53:AB53"/>
    <mergeCell ref="AC53:AI53"/>
    <mergeCell ref="AJ53:AL53"/>
    <mergeCell ref="C54:E54"/>
    <mergeCell ref="F54:H54"/>
    <mergeCell ref="I54:O54"/>
    <mergeCell ref="P54:S54"/>
    <mergeCell ref="T54:U54"/>
    <mergeCell ref="V54:X54"/>
    <mergeCell ref="Y54:AB54"/>
    <mergeCell ref="AC54:AI54"/>
    <mergeCell ref="AJ54:AL54"/>
    <mergeCell ref="C55:E55"/>
    <mergeCell ref="F55:H55"/>
    <mergeCell ref="I55:O55"/>
    <mergeCell ref="P55:S55"/>
    <mergeCell ref="T55:U55"/>
    <mergeCell ref="V55:X55"/>
    <mergeCell ref="Y55:AB55"/>
    <mergeCell ref="AC55:AI55"/>
    <mergeCell ref="AJ55:AL55"/>
    <mergeCell ref="C56:E56"/>
    <mergeCell ref="F56:H56"/>
    <mergeCell ref="I56:O56"/>
    <mergeCell ref="P56:S56"/>
    <mergeCell ref="T56:U56"/>
    <mergeCell ref="V56:X56"/>
    <mergeCell ref="Y56:AB56"/>
    <mergeCell ref="AC56:AI56"/>
    <mergeCell ref="AJ56:AL56"/>
    <mergeCell ref="C57:H57"/>
    <mergeCell ref="I57:O57"/>
    <mergeCell ref="P57:S57"/>
    <mergeCell ref="T57:U57"/>
    <mergeCell ref="V57:AB57"/>
    <mergeCell ref="AC57:AI57"/>
    <mergeCell ref="AJ57:AL57"/>
    <mergeCell ref="C58:E58"/>
    <mergeCell ref="F58:H58"/>
    <mergeCell ref="I58:O58"/>
    <mergeCell ref="P58:S58"/>
    <mergeCell ref="T58:U58"/>
    <mergeCell ref="V58:X58"/>
    <mergeCell ref="Y58:AB58"/>
    <mergeCell ref="AC58:AI58"/>
    <mergeCell ref="AJ58:AL58"/>
    <mergeCell ref="C59:K59"/>
    <mergeCell ref="L59:R59"/>
    <mergeCell ref="T59:U59"/>
    <mergeCell ref="V59:AD59"/>
    <mergeCell ref="AE59:AK59"/>
    <mergeCell ref="C60:E60"/>
    <mergeCell ref="F60:H60"/>
    <mergeCell ref="I60:O60"/>
    <mergeCell ref="P60:S60"/>
    <mergeCell ref="T60:U60"/>
    <mergeCell ref="V60:X60"/>
    <mergeCell ref="Y60:AB60"/>
    <mergeCell ref="AC60:AI60"/>
    <mergeCell ref="AJ60:AL60"/>
    <mergeCell ref="I61:O61"/>
    <mergeCell ref="AC61:AI61"/>
    <mergeCell ref="I62:O62"/>
    <mergeCell ref="AC62:AI62"/>
    <mergeCell ref="C63:E63"/>
    <mergeCell ref="F63:H63"/>
    <mergeCell ref="I63:O63"/>
    <mergeCell ref="P63:S63"/>
    <mergeCell ref="T63:U63"/>
    <mergeCell ref="V63:X63"/>
    <mergeCell ref="Y63:AB63"/>
    <mergeCell ref="AC63:AI63"/>
    <mergeCell ref="AJ63:AL63"/>
    <mergeCell ref="C64:E64"/>
    <mergeCell ref="F64:H64"/>
    <mergeCell ref="I64:O64"/>
    <mergeCell ref="P64:S64"/>
    <mergeCell ref="T64:U64"/>
    <mergeCell ref="V64:X64"/>
    <mergeCell ref="Y64:AB64"/>
    <mergeCell ref="AC64:AI64"/>
    <mergeCell ref="AJ64:AL64"/>
    <mergeCell ref="C65:E65"/>
    <mergeCell ref="F65:H65"/>
    <mergeCell ref="I65:O65"/>
    <mergeCell ref="P65:S65"/>
    <mergeCell ref="T65:U65"/>
    <mergeCell ref="V65:X65"/>
    <mergeCell ref="Y65:AB65"/>
    <mergeCell ref="AC65:AI65"/>
    <mergeCell ref="AJ65:AL65"/>
    <mergeCell ref="C66:E66"/>
    <mergeCell ref="F66:H66"/>
    <mergeCell ref="I66:O66"/>
    <mergeCell ref="P66:S66"/>
    <mergeCell ref="T66:U66"/>
    <mergeCell ref="V66:X66"/>
    <mergeCell ref="Y66:AB66"/>
    <mergeCell ref="AC66:AI66"/>
    <mergeCell ref="AJ66:AL66"/>
    <mergeCell ref="C67:E67"/>
    <mergeCell ref="F67:H67"/>
    <mergeCell ref="I67:O67"/>
    <mergeCell ref="P67:S67"/>
    <mergeCell ref="T67:U67"/>
    <mergeCell ref="V67:X67"/>
    <mergeCell ref="Y67:AB67"/>
    <mergeCell ref="AC67:AI67"/>
    <mergeCell ref="AJ67:AL67"/>
    <mergeCell ref="C68:E68"/>
    <mergeCell ref="F68:H68"/>
    <mergeCell ref="I68:O68"/>
    <mergeCell ref="P68:S68"/>
    <mergeCell ref="T68:U68"/>
    <mergeCell ref="V68:AB68"/>
    <mergeCell ref="AC68:AI68"/>
    <mergeCell ref="AJ68:AL68"/>
    <mergeCell ref="C69:E69"/>
    <mergeCell ref="F69:H69"/>
    <mergeCell ref="I69:O69"/>
    <mergeCell ref="P69:S69"/>
    <mergeCell ref="T69:U69"/>
    <mergeCell ref="V69:X69"/>
    <mergeCell ref="Y69:AB69"/>
    <mergeCell ref="AC69:AI69"/>
    <mergeCell ref="AJ69:AL69"/>
    <mergeCell ref="T70:U70"/>
    <mergeCell ref="AI70:AL70"/>
    <mergeCell ref="T71:U71"/>
    <mergeCell ref="AI71:AL71"/>
    <mergeCell ref="AI72:AL72"/>
    <mergeCell ref="AI73:AL73"/>
    <mergeCell ref="C74:E74"/>
    <mergeCell ref="F74:H74"/>
    <mergeCell ref="I74:O74"/>
    <mergeCell ref="P74:S74"/>
    <mergeCell ref="T74:U74"/>
    <mergeCell ref="V74:X74"/>
    <mergeCell ref="Y74:AB74"/>
    <mergeCell ref="AC74:AH74"/>
    <mergeCell ref="AI74:AL74"/>
    <mergeCell ref="C75:AL75"/>
    <mergeCell ref="C76:M76"/>
    <mergeCell ref="N76:S76"/>
    <mergeCell ref="T76:Y76"/>
    <mergeCell ref="Z76:AL76"/>
    <mergeCell ref="C77:E77"/>
    <mergeCell ref="F77:H77"/>
    <mergeCell ref="I77:O77"/>
    <mergeCell ref="P77:S77"/>
    <mergeCell ref="T77:U77"/>
    <mergeCell ref="V77:X77"/>
    <mergeCell ref="Y77:AB77"/>
    <mergeCell ref="AC77:AH77"/>
    <mergeCell ref="AI77:AL77"/>
    <mergeCell ref="C81:H81"/>
    <mergeCell ref="I81:M81"/>
    <mergeCell ref="N81:R81"/>
    <mergeCell ref="N82:R82"/>
    <mergeCell ref="N83:R83"/>
    <mergeCell ref="C84:H84"/>
    <mergeCell ref="I84:M84"/>
    <mergeCell ref="N84:R84"/>
    <mergeCell ref="V84:AL84"/>
    <mergeCell ref="C85:H85"/>
    <mergeCell ref="I85:M85"/>
    <mergeCell ref="N85:R85"/>
    <mergeCell ref="AJ85:AK85"/>
    <mergeCell ref="C86:H86"/>
    <mergeCell ref="I86:M86"/>
    <mergeCell ref="N86:R86"/>
    <mergeCell ref="AJ86:AK86"/>
    <mergeCell ref="C87:H87"/>
    <mergeCell ref="I87:M87"/>
    <mergeCell ref="N87:R87"/>
    <mergeCell ref="Z87:AC87"/>
    <mergeCell ref="AJ87:AK87"/>
    <mergeCell ref="C88:H88"/>
    <mergeCell ref="I88:M88"/>
    <mergeCell ref="N88:R88"/>
    <mergeCell ref="Z88:AC88"/>
    <mergeCell ref="AJ88:AK88"/>
    <mergeCell ref="C89:H89"/>
    <mergeCell ref="I89:M89"/>
    <mergeCell ref="N89:R89"/>
    <mergeCell ref="Z89:AC89"/>
    <mergeCell ref="AJ89:AK89"/>
    <mergeCell ref="C90:H90"/>
    <mergeCell ref="I90:M90"/>
    <mergeCell ref="N90:R90"/>
    <mergeCell ref="Z90:AC90"/>
    <mergeCell ref="AJ90:AK90"/>
    <mergeCell ref="C91:H91"/>
    <mergeCell ref="I91:M91"/>
    <mergeCell ref="N91:R91"/>
    <mergeCell ref="Z91:AC91"/>
    <mergeCell ref="AJ91:AK91"/>
    <mergeCell ref="C92:M92"/>
    <mergeCell ref="N92:R92"/>
    <mergeCell ref="C106:N106"/>
    <mergeCell ref="O106:S106"/>
    <mergeCell ref="T106:U106"/>
    <mergeCell ref="V106:AH106"/>
    <mergeCell ref="AI106:AL106"/>
    <mergeCell ref="AI107:AL107"/>
    <mergeCell ref="AI108:AL108"/>
    <mergeCell ref="O109:S109"/>
    <mergeCell ref="O110:S110"/>
    <mergeCell ref="C111:E111"/>
    <mergeCell ref="F111:N111"/>
    <mergeCell ref="O111:S111"/>
    <mergeCell ref="T111:U111"/>
    <mergeCell ref="V111:AH111"/>
    <mergeCell ref="AI111:AL111"/>
    <mergeCell ref="AI112:AL112"/>
    <mergeCell ref="AI113:AL113"/>
    <mergeCell ref="C114:E114"/>
    <mergeCell ref="F114:N114"/>
    <mergeCell ref="O114:S114"/>
    <mergeCell ref="T114:U114"/>
    <mergeCell ref="V114:AH114"/>
    <mergeCell ref="AI114:AL114"/>
    <mergeCell ref="C115:E115"/>
    <mergeCell ref="F115:N115"/>
    <mergeCell ref="O115:S115"/>
    <mergeCell ref="T115:U115"/>
    <mergeCell ref="V115:AH115"/>
    <mergeCell ref="AI115:AL115"/>
    <mergeCell ref="C116:E116"/>
    <mergeCell ref="F116:N116"/>
    <mergeCell ref="O116:S116"/>
    <mergeCell ref="T116:U116"/>
    <mergeCell ref="V116:AH116"/>
    <mergeCell ref="AI116:AL116"/>
    <mergeCell ref="C117:E117"/>
    <mergeCell ref="F117:N117"/>
    <mergeCell ref="O117:S117"/>
    <mergeCell ref="C118:E118"/>
    <mergeCell ref="F118:N118"/>
    <mergeCell ref="O118:S118"/>
    <mergeCell ref="T118:U118"/>
    <mergeCell ref="C119:E119"/>
    <mergeCell ref="F119:N119"/>
    <mergeCell ref="O119:S119"/>
    <mergeCell ref="T119:U119"/>
    <mergeCell ref="C120:E120"/>
    <mergeCell ref="F120:N120"/>
    <mergeCell ref="O120:S120"/>
    <mergeCell ref="V120:AL120"/>
    <mergeCell ref="C121:E121"/>
    <mergeCell ref="F121:N121"/>
    <mergeCell ref="O121:S121"/>
    <mergeCell ref="T121:U121"/>
    <mergeCell ref="C122:E122"/>
    <mergeCell ref="F122:N122"/>
    <mergeCell ref="O122:S122"/>
    <mergeCell ref="T122:U122"/>
    <mergeCell ref="C123:E123"/>
    <mergeCell ref="F123:N123"/>
    <mergeCell ref="O123:S123"/>
    <mergeCell ref="T123:U123"/>
    <mergeCell ref="V123:AL123"/>
    <mergeCell ref="C124:E124"/>
    <mergeCell ref="F124:N124"/>
    <mergeCell ref="O124:S124"/>
    <mergeCell ref="T124:U124"/>
    <mergeCell ref="V124:AL124"/>
    <mergeCell ref="C125:E125"/>
    <mergeCell ref="F125:N125"/>
    <mergeCell ref="O125:S125"/>
    <mergeCell ref="T125:U125"/>
    <mergeCell ref="V125:AL125"/>
    <mergeCell ref="C126:E126"/>
    <mergeCell ref="F126:N126"/>
    <mergeCell ref="O126:S126"/>
    <mergeCell ref="T126:U126"/>
    <mergeCell ref="V126:AL126"/>
    <mergeCell ref="C127:N127"/>
    <mergeCell ref="O127:S127"/>
    <mergeCell ref="T127:U127"/>
    <mergeCell ref="V127:AL127"/>
    <mergeCell ref="C133:T133"/>
    <mergeCell ref="U133:AL133"/>
    <mergeCell ref="C134:T134"/>
    <mergeCell ref="U134:AL134"/>
    <mergeCell ref="C135:T135"/>
    <mergeCell ref="U135:AL135"/>
    <mergeCell ref="C136:T136"/>
    <mergeCell ref="U136:AL136"/>
    <mergeCell ref="C137:T137"/>
    <mergeCell ref="U137:AL137"/>
    <mergeCell ref="C138:T138"/>
    <mergeCell ref="U138:AL138"/>
    <mergeCell ref="C139:T139"/>
    <mergeCell ref="U139:AL139"/>
    <mergeCell ref="C140:T140"/>
    <mergeCell ref="U140:AL140"/>
    <mergeCell ref="C141:T141"/>
    <mergeCell ref="U141:AL141"/>
    <mergeCell ref="B142:K142"/>
    <mergeCell ref="L142:U142"/>
    <mergeCell ref="V142:Y142"/>
    <mergeCell ref="Z142:AE142"/>
    <mergeCell ref="AF142:AG142"/>
    <mergeCell ref="AH142:AL142"/>
    <mergeCell ref="C143:K143"/>
    <mergeCell ref="L143:U143"/>
    <mergeCell ref="V143:Y143"/>
    <mergeCell ref="Z143:AE143"/>
    <mergeCell ref="AF143:AG143"/>
    <mergeCell ref="AH143:AL143"/>
    <mergeCell ref="C144:E144"/>
    <mergeCell ref="F144:K144"/>
    <mergeCell ref="L144:U144"/>
    <mergeCell ref="V144:Y144"/>
    <mergeCell ref="Z144:AE144"/>
    <mergeCell ref="Z145:AE145"/>
    <mergeCell ref="Z146:AE146"/>
    <mergeCell ref="C147:E147"/>
    <mergeCell ref="F147:K147"/>
    <mergeCell ref="L147:U147"/>
    <mergeCell ref="V147:Y147"/>
    <mergeCell ref="Z147:AE147"/>
    <mergeCell ref="AF147:AG147"/>
    <mergeCell ref="C148:E148"/>
    <mergeCell ref="F148:K148"/>
    <mergeCell ref="L148:U148"/>
    <mergeCell ref="V148:Y148"/>
    <mergeCell ref="Z148:AE148"/>
    <mergeCell ref="AF148:AG148"/>
    <mergeCell ref="C149:E149"/>
    <mergeCell ref="F149:K149"/>
    <mergeCell ref="L149:U149"/>
    <mergeCell ref="V149:Y149"/>
    <mergeCell ref="Z149:AE149"/>
    <mergeCell ref="AF149:AG149"/>
    <mergeCell ref="C150:E150"/>
    <mergeCell ref="F150:K150"/>
    <mergeCell ref="L150:U150"/>
    <mergeCell ref="V150:Y150"/>
    <mergeCell ref="Z150:AE150"/>
    <mergeCell ref="AF150:AG150"/>
    <mergeCell ref="C151:E151"/>
    <mergeCell ref="F151:K151"/>
    <mergeCell ref="L151:U151"/>
    <mergeCell ref="V151:Y151"/>
    <mergeCell ref="Z151:AE151"/>
    <mergeCell ref="AF151:AG151"/>
    <mergeCell ref="C152:E152"/>
    <mergeCell ref="F152:K152"/>
    <mergeCell ref="L152:U152"/>
    <mergeCell ref="V152:Y152"/>
    <mergeCell ref="Z152:AE152"/>
    <mergeCell ref="AG152:AI152"/>
    <mergeCell ref="C153:Y153"/>
    <mergeCell ref="Z153:AE153"/>
    <mergeCell ref="AF153:AG153"/>
    <mergeCell ref="C154:E154"/>
    <mergeCell ref="F154:K154"/>
    <mergeCell ref="L154:U154"/>
    <mergeCell ref="V154:Y154"/>
    <mergeCell ref="Z154:AE154"/>
    <mergeCell ref="AF154:AG154"/>
    <mergeCell ref="C155:N155"/>
    <mergeCell ref="O155:S155"/>
    <mergeCell ref="T155:U155"/>
    <mergeCell ref="V155:AL155"/>
    <mergeCell ref="C156:E156"/>
    <mergeCell ref="F156:N156"/>
    <mergeCell ref="O156:S156"/>
    <mergeCell ref="O157:S157"/>
    <mergeCell ref="O158:S158"/>
    <mergeCell ref="C159:E159"/>
    <mergeCell ref="F159:N159"/>
    <mergeCell ref="O159:S159"/>
    <mergeCell ref="T159:U159"/>
    <mergeCell ref="C160:E160"/>
    <mergeCell ref="F160:N160"/>
    <mergeCell ref="O160:S160"/>
    <mergeCell ref="T160:U160"/>
    <mergeCell ref="V160:AL160"/>
    <mergeCell ref="C161:E161"/>
    <mergeCell ref="F161:N161"/>
    <mergeCell ref="O161:S161"/>
    <mergeCell ref="T161:U161"/>
    <mergeCell ref="V161:AL161"/>
    <mergeCell ref="C162:E162"/>
    <mergeCell ref="F162:N162"/>
    <mergeCell ref="C163:E163"/>
    <mergeCell ref="F163:N163"/>
    <mergeCell ref="O163:S163"/>
    <mergeCell ref="T163:U163"/>
    <mergeCell ref="V163:AL163"/>
    <mergeCell ref="C164:E164"/>
    <mergeCell ref="F164:N164"/>
    <mergeCell ref="O164:S164"/>
    <mergeCell ref="T164:U164"/>
    <mergeCell ref="V164:AL164"/>
    <mergeCell ref="C165:E165"/>
    <mergeCell ref="F165:N165"/>
    <mergeCell ref="O165:S165"/>
    <mergeCell ref="T165:U165"/>
    <mergeCell ref="V165:AL165"/>
    <mergeCell ref="C166:N166"/>
    <mergeCell ref="O166:S166"/>
    <mergeCell ref="T166:U166"/>
    <mergeCell ref="V166:AL166"/>
    <mergeCell ref="C167:E167"/>
    <mergeCell ref="F167:N167"/>
    <mergeCell ref="O167:S167"/>
    <mergeCell ref="T167:U167"/>
    <mergeCell ref="V167:AL167"/>
    <mergeCell ref="C168:N168"/>
    <mergeCell ref="O168:S168"/>
    <mergeCell ref="T168:U168"/>
    <mergeCell ref="V168:AL168"/>
    <mergeCell ref="C169:E169"/>
    <mergeCell ref="F169:N169"/>
    <mergeCell ref="O169:S169"/>
    <mergeCell ref="O170:S170"/>
    <mergeCell ref="O171:S171"/>
    <mergeCell ref="C172:E172"/>
    <mergeCell ref="F172:N172"/>
    <mergeCell ref="O172:S172"/>
    <mergeCell ref="T172:U172"/>
    <mergeCell ref="C173:E173"/>
    <mergeCell ref="F173:N173"/>
    <mergeCell ref="O173:S173"/>
    <mergeCell ref="T173:U173"/>
    <mergeCell ref="V173:AL173"/>
    <mergeCell ref="C174:E174"/>
    <mergeCell ref="F174:N174"/>
    <mergeCell ref="O174:S174"/>
    <mergeCell ref="T174:U174"/>
    <mergeCell ref="V174:AL174"/>
    <mergeCell ref="C175:E175"/>
    <mergeCell ref="F175:N175"/>
    <mergeCell ref="O175:S175"/>
    <mergeCell ref="T175:U175"/>
    <mergeCell ref="V175:AL175"/>
    <mergeCell ref="C176:E176"/>
    <mergeCell ref="F176:N176"/>
    <mergeCell ref="O176:S176"/>
    <mergeCell ref="T176:U176"/>
    <mergeCell ref="V176:AL176"/>
    <mergeCell ref="C177:N177"/>
    <mergeCell ref="O177:S177"/>
    <mergeCell ref="T177:U177"/>
    <mergeCell ref="V177:AL177"/>
    <mergeCell ref="C178:E178"/>
    <mergeCell ref="F178:N178"/>
    <mergeCell ref="O178:S178"/>
    <mergeCell ref="T178:U178"/>
    <mergeCell ref="V178:AL178"/>
    <mergeCell ref="C179:N179"/>
    <mergeCell ref="O179:S179"/>
    <mergeCell ref="T179:U179"/>
    <mergeCell ref="V179:AL179"/>
    <mergeCell ref="C180:E180"/>
    <mergeCell ref="F180:N180"/>
    <mergeCell ref="O180:S180"/>
    <mergeCell ref="O181:S181"/>
    <mergeCell ref="O182:S182"/>
    <mergeCell ref="C183:E183"/>
    <mergeCell ref="F183:N183"/>
    <mergeCell ref="O183:S183"/>
    <mergeCell ref="U183:V183"/>
    <mergeCell ref="W183:AL183"/>
    <mergeCell ref="C184:E184"/>
    <mergeCell ref="F184:N184"/>
    <mergeCell ref="O184:S184"/>
    <mergeCell ref="T184:U184"/>
    <mergeCell ref="V184:AL184"/>
    <mergeCell ref="C185:E185"/>
    <mergeCell ref="F185:N185"/>
    <mergeCell ref="O185:S185"/>
    <mergeCell ref="T185:U185"/>
    <mergeCell ref="V185:AL185"/>
    <mergeCell ref="C186:E186"/>
    <mergeCell ref="F186:N186"/>
    <mergeCell ref="O186:S186"/>
    <mergeCell ref="T186:U186"/>
    <mergeCell ref="V186:AL186"/>
    <mergeCell ref="C187:N187"/>
    <mergeCell ref="O187:S187"/>
    <mergeCell ref="T187:U187"/>
    <mergeCell ref="V187:AL187"/>
    <mergeCell ref="C188:E188"/>
    <mergeCell ref="F188:N188"/>
    <mergeCell ref="O188:S188"/>
    <mergeCell ref="T188:U188"/>
    <mergeCell ref="V188:AL188"/>
    <mergeCell ref="C189:AL189"/>
    <mergeCell ref="C190:E190"/>
    <mergeCell ref="F190:N190"/>
    <mergeCell ref="O190:S190"/>
    <mergeCell ref="O191:S191"/>
    <mergeCell ref="O192:S192"/>
    <mergeCell ref="C193:E193"/>
    <mergeCell ref="F193:N193"/>
    <mergeCell ref="O193:S193"/>
    <mergeCell ref="C194:E194"/>
    <mergeCell ref="F194:N194"/>
    <mergeCell ref="O194:S194"/>
    <mergeCell ref="C195:E195"/>
    <mergeCell ref="F195:N195"/>
    <mergeCell ref="O195:S195"/>
    <mergeCell ref="C196:E196"/>
    <mergeCell ref="F196:N196"/>
    <mergeCell ref="O196:S196"/>
    <mergeCell ref="T196:U196"/>
    <mergeCell ref="V196:Z196"/>
    <mergeCell ref="AA196:AD196"/>
    <mergeCell ref="AE196:AJ196"/>
    <mergeCell ref="AK196:AL196"/>
    <mergeCell ref="AA197:AD197"/>
    <mergeCell ref="AE197:AJ197"/>
    <mergeCell ref="AK197:AL197"/>
    <mergeCell ref="AA198:AD198"/>
    <mergeCell ref="AE198:AJ198"/>
    <mergeCell ref="AK198:AL198"/>
    <mergeCell ref="C199:E199"/>
    <mergeCell ref="F199:N199"/>
    <mergeCell ref="O199:S199"/>
    <mergeCell ref="T199:U199"/>
    <mergeCell ref="V199:Z199"/>
    <mergeCell ref="AA199:AD199"/>
    <mergeCell ref="AE199:AJ199"/>
    <mergeCell ref="AK199:AL199"/>
    <mergeCell ref="C200:N200"/>
    <mergeCell ref="O200:S200"/>
    <mergeCell ref="T200:U200"/>
    <mergeCell ref="V200:Z200"/>
    <mergeCell ref="AA200:AD200"/>
    <mergeCell ref="AE200:AJ200"/>
    <mergeCell ref="AK200:AL200"/>
    <mergeCell ref="C202:N202"/>
    <mergeCell ref="O202:S202"/>
    <mergeCell ref="T202:U202"/>
    <mergeCell ref="V202:AL202"/>
    <mergeCell ref="C203:E203"/>
    <mergeCell ref="F203:N203"/>
    <mergeCell ref="O203:S203"/>
    <mergeCell ref="V203:AL203"/>
    <mergeCell ref="O204:S204"/>
    <mergeCell ref="O205:S205"/>
    <mergeCell ref="C206:E206"/>
    <mergeCell ref="F206:N206"/>
    <mergeCell ref="O206:S206"/>
    <mergeCell ref="T206:U206"/>
    <mergeCell ref="V206:AL206"/>
    <mergeCell ref="C207:E207"/>
    <mergeCell ref="F207:N207"/>
    <mergeCell ref="O207:S207"/>
    <mergeCell ref="T207:U207"/>
    <mergeCell ref="V207:AL207"/>
    <mergeCell ref="C208:E208"/>
    <mergeCell ref="F208:N208"/>
    <mergeCell ref="O208:S208"/>
    <mergeCell ref="T208:U208"/>
    <mergeCell ref="V208:AL208"/>
    <mergeCell ref="C209:E209"/>
    <mergeCell ref="F209:N209"/>
    <mergeCell ref="O209:S209"/>
    <mergeCell ref="T209:U209"/>
    <mergeCell ref="V209:AL209"/>
    <mergeCell ref="C210:E210"/>
    <mergeCell ref="F210:N210"/>
    <mergeCell ref="O210:S210"/>
    <mergeCell ref="T210:U210"/>
    <mergeCell ref="V210:AL210"/>
    <mergeCell ref="C211:E211"/>
    <mergeCell ref="F211:N211"/>
    <mergeCell ref="O211:S211"/>
    <mergeCell ref="T211:U211"/>
    <mergeCell ref="V211:AL211"/>
    <mergeCell ref="C212:E212"/>
    <mergeCell ref="F212:N212"/>
    <mergeCell ref="O212:S212"/>
    <mergeCell ref="T212:U212"/>
    <mergeCell ref="V212:AL212"/>
    <mergeCell ref="C213:E213"/>
    <mergeCell ref="F213:N213"/>
    <mergeCell ref="O213:S213"/>
    <mergeCell ref="T213:U213"/>
    <mergeCell ref="V213:AL213"/>
    <mergeCell ref="C214:E214"/>
    <mergeCell ref="F214:N214"/>
    <mergeCell ref="O214:S214"/>
    <mergeCell ref="T214:U214"/>
    <mergeCell ref="V214:AL214"/>
    <mergeCell ref="C215:N215"/>
    <mergeCell ref="O215:S215"/>
    <mergeCell ref="T215:U215"/>
    <mergeCell ref="V215:AL215"/>
    <mergeCell ref="C216:E216"/>
    <mergeCell ref="F216:N216"/>
    <mergeCell ref="O216:S216"/>
    <mergeCell ref="T216:U216"/>
    <mergeCell ref="V216:AL216"/>
    <mergeCell ref="C217:N217"/>
    <mergeCell ref="O217:S217"/>
    <mergeCell ref="T217:U217"/>
    <mergeCell ref="V217:AL217"/>
    <mergeCell ref="C218:E218"/>
    <mergeCell ref="F218:N218"/>
    <mergeCell ref="O218:S218"/>
    <mergeCell ref="O219:S219"/>
    <mergeCell ref="O220:S220"/>
    <mergeCell ref="C221:E221"/>
    <mergeCell ref="F221:N221"/>
    <mergeCell ref="O221:S221"/>
    <mergeCell ref="C222:E222"/>
    <mergeCell ref="F222:N222"/>
    <mergeCell ref="O222:S222"/>
    <mergeCell ref="V222:AL222"/>
    <mergeCell ref="C223:E223"/>
    <mergeCell ref="F223:N223"/>
    <mergeCell ref="O223:S223"/>
    <mergeCell ref="T223:U223"/>
    <mergeCell ref="V223:AL223"/>
    <mergeCell ref="C224:E224"/>
    <mergeCell ref="F224:N224"/>
    <mergeCell ref="O224:S224"/>
    <mergeCell ref="T224:U224"/>
    <mergeCell ref="V224:AL224"/>
    <mergeCell ref="C225:E225"/>
    <mergeCell ref="F225:N225"/>
    <mergeCell ref="O225:S225"/>
    <mergeCell ref="T225:U225"/>
    <mergeCell ref="V225:AL225"/>
    <mergeCell ref="C226:E226"/>
    <mergeCell ref="F226:N226"/>
    <mergeCell ref="O226:S226"/>
    <mergeCell ref="T226:U226"/>
    <mergeCell ref="V226:AL226"/>
    <mergeCell ref="C227:E227"/>
    <mergeCell ref="F227:N227"/>
    <mergeCell ref="O227:S227"/>
    <mergeCell ref="T227:U227"/>
    <mergeCell ref="V227:AL227"/>
    <mergeCell ref="C228:E228"/>
    <mergeCell ref="F228:N228"/>
    <mergeCell ref="O228:S228"/>
    <mergeCell ref="T228:U228"/>
    <mergeCell ref="V228:AL228"/>
    <mergeCell ref="C229:E229"/>
    <mergeCell ref="F229:N229"/>
    <mergeCell ref="O229:S229"/>
    <mergeCell ref="T229:U229"/>
    <mergeCell ref="V229:AL229"/>
    <mergeCell ref="C230:E230"/>
    <mergeCell ref="F230:N230"/>
    <mergeCell ref="O230:S230"/>
    <mergeCell ref="T230:U230"/>
    <mergeCell ref="V230:AL230"/>
    <mergeCell ref="C231:E231"/>
    <mergeCell ref="F231:N231"/>
    <mergeCell ref="O231:S231"/>
    <mergeCell ref="T231:U231"/>
    <mergeCell ref="V231:AH231"/>
    <mergeCell ref="AI231:AL231"/>
    <mergeCell ref="C232:E232"/>
    <mergeCell ref="F232:N232"/>
    <mergeCell ref="O232:S232"/>
    <mergeCell ref="T232:U232"/>
    <mergeCell ref="V232:AL232"/>
    <mergeCell ref="AI233:AL233"/>
    <mergeCell ref="T234:U234"/>
    <mergeCell ref="V234:X234"/>
    <mergeCell ref="AI234:AL234"/>
    <mergeCell ref="AI235:AL235"/>
    <mergeCell ref="T236:U236"/>
    <mergeCell ref="V236:X236"/>
    <mergeCell ref="AI236:AL236"/>
    <mergeCell ref="C237:N237"/>
    <mergeCell ref="O237:S237"/>
    <mergeCell ref="T237:U237"/>
    <mergeCell ref="V237:X237"/>
    <mergeCell ref="Y237:AH237"/>
    <mergeCell ref="C238:E238"/>
    <mergeCell ref="F238:N238"/>
    <mergeCell ref="O238:S238"/>
    <mergeCell ref="T238:U238"/>
    <mergeCell ref="V238:AL238"/>
    <mergeCell ref="C239:N239"/>
    <mergeCell ref="O239:S239"/>
    <mergeCell ref="T239:U239"/>
    <mergeCell ref="V239:AL239"/>
    <mergeCell ref="C240:E240"/>
    <mergeCell ref="F240:N240"/>
    <mergeCell ref="O240:S240"/>
    <mergeCell ref="O241:S241"/>
    <mergeCell ref="O242:S242"/>
    <mergeCell ref="C243:E243"/>
    <mergeCell ref="F243:N243"/>
    <mergeCell ref="O243:S243"/>
    <mergeCell ref="T243:U243"/>
    <mergeCell ref="C244:E244"/>
    <mergeCell ref="F244:N244"/>
    <mergeCell ref="O244:S244"/>
    <mergeCell ref="T244:U244"/>
    <mergeCell ref="V244:AL244"/>
    <mergeCell ref="C245:E245"/>
    <mergeCell ref="F245:N245"/>
    <mergeCell ref="O245:S245"/>
    <mergeCell ref="T245:U245"/>
    <mergeCell ref="V245:AL245"/>
    <mergeCell ref="C246:E246"/>
    <mergeCell ref="F246:N246"/>
    <mergeCell ref="O246:S246"/>
    <mergeCell ref="T246:U246"/>
    <mergeCell ref="V246:AL246"/>
    <mergeCell ref="C247:E247"/>
    <mergeCell ref="F247:N247"/>
    <mergeCell ref="O247:S247"/>
    <mergeCell ref="T247:U247"/>
    <mergeCell ref="V247:AL247"/>
    <mergeCell ref="C248:N248"/>
    <mergeCell ref="O248:S248"/>
    <mergeCell ref="T248:U248"/>
    <mergeCell ref="V248:AL248"/>
    <mergeCell ref="C249:E249"/>
    <mergeCell ref="F249:N249"/>
    <mergeCell ref="O249:S249"/>
    <mergeCell ref="T249:U249"/>
    <mergeCell ref="V249:AL249"/>
    <mergeCell ref="C250:N250"/>
    <mergeCell ref="O250:S250"/>
    <mergeCell ref="T250:U250"/>
    <mergeCell ref="V250:AL250"/>
    <mergeCell ref="C251:E251"/>
    <mergeCell ref="F251:N251"/>
    <mergeCell ref="O251:S251"/>
    <mergeCell ref="O252:S252"/>
    <mergeCell ref="O253:S253"/>
    <mergeCell ref="C254:E254"/>
    <mergeCell ref="F254:N254"/>
    <mergeCell ref="O254:S254"/>
    <mergeCell ref="T254:U254"/>
    <mergeCell ref="V254:AL254"/>
    <mergeCell ref="C255:E255"/>
    <mergeCell ref="F255:N255"/>
    <mergeCell ref="O255:S255"/>
    <mergeCell ref="T255:U255"/>
    <mergeCell ref="V255:AL255"/>
    <mergeCell ref="C256:E256"/>
    <mergeCell ref="F256:N256"/>
    <mergeCell ref="O256:S256"/>
    <mergeCell ref="T256:U256"/>
    <mergeCell ref="V256:AL256"/>
    <mergeCell ref="C257:E257"/>
    <mergeCell ref="F257:N257"/>
    <mergeCell ref="O257:S257"/>
    <mergeCell ref="T257:U257"/>
    <mergeCell ref="V257:AL257"/>
    <mergeCell ref="C258:E258"/>
    <mergeCell ref="F258:N258"/>
    <mergeCell ref="O258:S258"/>
    <mergeCell ref="T258:U258"/>
    <mergeCell ref="V258:AL258"/>
    <mergeCell ref="C259:E259"/>
    <mergeCell ref="F259:N259"/>
    <mergeCell ref="O259:S259"/>
    <mergeCell ref="T259:U259"/>
    <mergeCell ref="V259:AL259"/>
    <mergeCell ref="C260:E260"/>
    <mergeCell ref="F260:N260"/>
    <mergeCell ref="O260:S260"/>
    <mergeCell ref="T260:U260"/>
    <mergeCell ref="V260:AL260"/>
    <mergeCell ref="C261:N261"/>
    <mergeCell ref="O261:S261"/>
    <mergeCell ref="T261:U261"/>
    <mergeCell ref="V261:AL261"/>
    <mergeCell ref="C262:E262"/>
    <mergeCell ref="F262:N262"/>
    <mergeCell ref="O262:S262"/>
    <mergeCell ref="T262:U262"/>
    <mergeCell ref="V262:AL262"/>
    <mergeCell ref="C263:N263"/>
    <mergeCell ref="O263:S263"/>
    <mergeCell ref="T263:U263"/>
    <mergeCell ref="V263:AL263"/>
    <mergeCell ref="C264:E264"/>
    <mergeCell ref="F264:N264"/>
    <mergeCell ref="O264:S264"/>
    <mergeCell ref="O265:S265"/>
    <mergeCell ref="O266:S266"/>
    <mergeCell ref="C267:E267"/>
    <mergeCell ref="F267:N267"/>
    <mergeCell ref="O267:S267"/>
    <mergeCell ref="T267:U267"/>
    <mergeCell ref="V267:AL267"/>
    <mergeCell ref="C268:E268"/>
    <mergeCell ref="F268:N268"/>
    <mergeCell ref="O268:S268"/>
    <mergeCell ref="T268:U268"/>
    <mergeCell ref="V268:AL268"/>
    <mergeCell ref="C269:E269"/>
    <mergeCell ref="F269:N269"/>
    <mergeCell ref="O269:S269"/>
    <mergeCell ref="T269:U269"/>
    <mergeCell ref="V269:AL269"/>
    <mergeCell ref="C270:E270"/>
    <mergeCell ref="F270:N270"/>
    <mergeCell ref="O270:S270"/>
    <mergeCell ref="T270:U270"/>
    <mergeCell ref="V270:AL270"/>
    <mergeCell ref="C271:E271"/>
    <mergeCell ref="F271:N271"/>
    <mergeCell ref="O271:S271"/>
    <mergeCell ref="T271:U271"/>
    <mergeCell ref="V271:AL271"/>
    <mergeCell ref="C272:E272"/>
    <mergeCell ref="F272:N272"/>
    <mergeCell ref="O272:S272"/>
    <mergeCell ref="T272:U272"/>
    <mergeCell ref="V272:AL272"/>
    <mergeCell ref="C273:E273"/>
    <mergeCell ref="F273:N273"/>
    <mergeCell ref="O273:S273"/>
    <mergeCell ref="T273:U273"/>
    <mergeCell ref="V273:AL273"/>
    <mergeCell ref="C274:N274"/>
    <mergeCell ref="O274:S274"/>
    <mergeCell ref="T274:U274"/>
    <mergeCell ref="V274:AL274"/>
    <mergeCell ref="C275:E275"/>
    <mergeCell ref="F275:N275"/>
    <mergeCell ref="O275:S275"/>
    <mergeCell ref="T275:U275"/>
    <mergeCell ref="V275:AL275"/>
    <mergeCell ref="C276:N276"/>
    <mergeCell ref="O276:S276"/>
    <mergeCell ref="T276:U276"/>
    <mergeCell ref="V276:AL276"/>
    <mergeCell ref="C277:E277"/>
    <mergeCell ref="F277:N277"/>
    <mergeCell ref="O277:S277"/>
    <mergeCell ref="T277:U277"/>
    <mergeCell ref="O278:S278"/>
    <mergeCell ref="T278:U278"/>
    <mergeCell ref="O279:S279"/>
    <mergeCell ref="U279:V279"/>
    <mergeCell ref="C280:E280"/>
    <mergeCell ref="F280:N280"/>
    <mergeCell ref="O280:S280"/>
    <mergeCell ref="T280:U280"/>
    <mergeCell ref="C281:E281"/>
    <mergeCell ref="F281:N281"/>
    <mergeCell ref="O281:S281"/>
    <mergeCell ref="T281:U281"/>
    <mergeCell ref="C282:E282"/>
    <mergeCell ref="F282:N282"/>
    <mergeCell ref="O282:S282"/>
    <mergeCell ref="T282:U282"/>
    <mergeCell ref="V282:AL282"/>
    <mergeCell ref="C283:E283"/>
    <mergeCell ref="F283:N283"/>
    <mergeCell ref="O283:S283"/>
    <mergeCell ref="T283:U283"/>
    <mergeCell ref="V283:AL283"/>
    <mergeCell ref="C284:E284"/>
    <mergeCell ref="F284:N284"/>
    <mergeCell ref="O284:S284"/>
    <mergeCell ref="T284:U284"/>
    <mergeCell ref="V284:AL284"/>
    <mergeCell ref="C285:N285"/>
    <mergeCell ref="O285:S285"/>
    <mergeCell ref="T285:U285"/>
    <mergeCell ref="V285:AL285"/>
    <mergeCell ref="C287:J287"/>
    <mergeCell ref="K287:P287"/>
    <mergeCell ref="Q287:T287"/>
    <mergeCell ref="U287:V287"/>
    <mergeCell ref="W287:AA287"/>
    <mergeCell ref="AB287:AF287"/>
    <mergeCell ref="AG287:AI287"/>
    <mergeCell ref="AJ287:AL287"/>
    <mergeCell ref="D288:P288"/>
    <mergeCell ref="Q288:AA288"/>
    <mergeCell ref="AB288:AL288"/>
    <mergeCell ref="D289:G289"/>
    <mergeCell ref="H289:J289"/>
    <mergeCell ref="K289:P289"/>
    <mergeCell ref="Q289:T289"/>
    <mergeCell ref="U289:V289"/>
    <mergeCell ref="W289:AA289"/>
    <mergeCell ref="AB289:AF289"/>
    <mergeCell ref="AG289:AI289"/>
    <mergeCell ref="AJ289:AL289"/>
    <mergeCell ref="D290:G290"/>
    <mergeCell ref="H290:J290"/>
    <mergeCell ref="K290:P290"/>
    <mergeCell ref="Q290:T290"/>
    <mergeCell ref="U290:V290"/>
    <mergeCell ref="W290:AA290"/>
    <mergeCell ref="AB290:AF290"/>
    <mergeCell ref="AG290:AI290"/>
    <mergeCell ref="AJ290:AL290"/>
    <mergeCell ref="D291:G291"/>
    <mergeCell ref="H291:J291"/>
    <mergeCell ref="K291:P291"/>
    <mergeCell ref="Q291:T291"/>
    <mergeCell ref="U291:V291"/>
    <mergeCell ref="W291:AA291"/>
    <mergeCell ref="AB291:AF291"/>
    <mergeCell ref="AG291:AI291"/>
    <mergeCell ref="AJ291:AL291"/>
    <mergeCell ref="D292:G292"/>
    <mergeCell ref="H292:J292"/>
    <mergeCell ref="K292:P292"/>
    <mergeCell ref="Q292:T292"/>
    <mergeCell ref="U292:V292"/>
    <mergeCell ref="W292:AA292"/>
    <mergeCell ref="AB292:AF292"/>
    <mergeCell ref="AG292:AI292"/>
    <mergeCell ref="AJ292:AL292"/>
    <mergeCell ref="D293:G293"/>
    <mergeCell ref="H293:J293"/>
    <mergeCell ref="K293:P293"/>
    <mergeCell ref="Q293:T293"/>
    <mergeCell ref="U293:V293"/>
    <mergeCell ref="W293:AA293"/>
    <mergeCell ref="AB293:AF293"/>
    <mergeCell ref="AG293:AI293"/>
    <mergeCell ref="AJ293:AL293"/>
    <mergeCell ref="D294:G294"/>
    <mergeCell ref="H294:J294"/>
    <mergeCell ref="K294:P294"/>
    <mergeCell ref="Q294:T294"/>
    <mergeCell ref="U294:V294"/>
    <mergeCell ref="W294:AA294"/>
    <mergeCell ref="AB294:AF294"/>
    <mergeCell ref="AG294:AI294"/>
    <mergeCell ref="AJ294:AL294"/>
    <mergeCell ref="D295:G295"/>
    <mergeCell ref="H295:J295"/>
    <mergeCell ref="K295:P295"/>
    <mergeCell ref="Q295:T295"/>
    <mergeCell ref="U295:V295"/>
    <mergeCell ref="W295:AA295"/>
    <mergeCell ref="AB295:AF295"/>
    <mergeCell ref="AG295:AI295"/>
    <mergeCell ref="AJ295:AL295"/>
    <mergeCell ref="D296:G296"/>
    <mergeCell ref="H296:J296"/>
    <mergeCell ref="K296:P296"/>
    <mergeCell ref="Q296:T296"/>
    <mergeCell ref="U296:V296"/>
    <mergeCell ref="W296:AA296"/>
    <mergeCell ref="AB296:AF296"/>
    <mergeCell ref="AG296:AI296"/>
    <mergeCell ref="AJ296:AL296"/>
    <mergeCell ref="D297:G297"/>
    <mergeCell ref="H297:J297"/>
    <mergeCell ref="K297:P297"/>
    <mergeCell ref="Q297:T297"/>
    <mergeCell ref="U297:V297"/>
    <mergeCell ref="W297:AA297"/>
    <mergeCell ref="AB297:AF297"/>
    <mergeCell ref="AG297:AI297"/>
    <mergeCell ref="AJ297:AL297"/>
    <mergeCell ref="D298:G298"/>
    <mergeCell ref="H298:J298"/>
    <mergeCell ref="K298:P298"/>
    <mergeCell ref="Q298:T298"/>
    <mergeCell ref="U298:V298"/>
    <mergeCell ref="W298:AA298"/>
    <mergeCell ref="AB298:AF298"/>
    <mergeCell ref="AG298:AI298"/>
    <mergeCell ref="AJ298:AL298"/>
    <mergeCell ref="D299:G299"/>
    <mergeCell ref="H299:J299"/>
    <mergeCell ref="K299:P299"/>
    <mergeCell ref="Q299:T299"/>
    <mergeCell ref="U299:V299"/>
    <mergeCell ref="W299:AA299"/>
    <mergeCell ref="AB299:AF299"/>
    <mergeCell ref="AG299:AI299"/>
    <mergeCell ref="AJ299:AL299"/>
    <mergeCell ref="D300:G300"/>
    <mergeCell ref="H300:J300"/>
    <mergeCell ref="K300:P300"/>
    <mergeCell ref="Q300:T300"/>
    <mergeCell ref="U300:V300"/>
    <mergeCell ref="W300:AA300"/>
    <mergeCell ref="AB300:AF300"/>
    <mergeCell ref="AG300:AI300"/>
    <mergeCell ref="AJ300:AL300"/>
    <mergeCell ref="D301:G301"/>
    <mergeCell ref="H301:J301"/>
    <mergeCell ref="K301:P301"/>
    <mergeCell ref="Q301:T301"/>
    <mergeCell ref="U301:V301"/>
    <mergeCell ref="W301:AA301"/>
    <mergeCell ref="AB301:AF301"/>
    <mergeCell ref="AG301:AI301"/>
    <mergeCell ref="AJ301:AL301"/>
    <mergeCell ref="D302:G302"/>
    <mergeCell ref="H302:J302"/>
    <mergeCell ref="K302:P302"/>
    <mergeCell ref="Q302:T302"/>
    <mergeCell ref="U302:V302"/>
    <mergeCell ref="W302:AA302"/>
    <mergeCell ref="AB302:AF302"/>
    <mergeCell ref="AG302:AI302"/>
    <mergeCell ref="AJ302:AL302"/>
    <mergeCell ref="C303:J303"/>
    <mergeCell ref="K303:P303"/>
    <mergeCell ref="Q303:V303"/>
    <mergeCell ref="W303:AA303"/>
    <mergeCell ref="AB303:AI303"/>
    <mergeCell ref="AJ303:AL303"/>
    <mergeCell ref="D304:J304"/>
    <mergeCell ref="K304:P304"/>
    <mergeCell ref="Q304:T304"/>
    <mergeCell ref="U304:V304"/>
    <mergeCell ref="W304:AA304"/>
    <mergeCell ref="AB304:AF304"/>
    <mergeCell ref="AG304:AI304"/>
    <mergeCell ref="AJ304:AL304"/>
    <mergeCell ref="D305:P305"/>
    <mergeCell ref="Q305:AA305"/>
    <mergeCell ref="AB305:AL305"/>
    <mergeCell ref="D306:G306"/>
    <mergeCell ref="H306:J306"/>
    <mergeCell ref="K306:P306"/>
    <mergeCell ref="Q306:T306"/>
    <mergeCell ref="U306:V306"/>
    <mergeCell ref="W306:AA306"/>
    <mergeCell ref="AB306:AF306"/>
    <mergeCell ref="AG306:AI306"/>
    <mergeCell ref="AJ306:AL306"/>
    <mergeCell ref="D307:G307"/>
    <mergeCell ref="H307:J307"/>
    <mergeCell ref="K307:P307"/>
    <mergeCell ref="Q307:T307"/>
    <mergeCell ref="U307:V307"/>
    <mergeCell ref="W307:AA307"/>
    <mergeCell ref="AB307:AF307"/>
    <mergeCell ref="AG307:AI307"/>
    <mergeCell ref="AJ307:AL307"/>
    <mergeCell ref="D308:G308"/>
    <mergeCell ref="H308:J308"/>
    <mergeCell ref="K308:P308"/>
    <mergeCell ref="Q308:T308"/>
    <mergeCell ref="U308:V308"/>
    <mergeCell ref="W308:AA308"/>
    <mergeCell ref="AB308:AF308"/>
    <mergeCell ref="AG308:AI308"/>
    <mergeCell ref="AJ308:AL308"/>
    <mergeCell ref="D309:G309"/>
    <mergeCell ref="H309:J309"/>
    <mergeCell ref="K309:P309"/>
    <mergeCell ref="Q309:T309"/>
    <mergeCell ref="U309:V309"/>
    <mergeCell ref="W309:AA309"/>
    <mergeCell ref="AB309:AF309"/>
    <mergeCell ref="AG309:AI309"/>
    <mergeCell ref="AJ309:AL309"/>
    <mergeCell ref="D310:G310"/>
    <mergeCell ref="H310:J310"/>
    <mergeCell ref="K310:P310"/>
    <mergeCell ref="Q310:T310"/>
    <mergeCell ref="U310:V310"/>
    <mergeCell ref="W310:AA310"/>
    <mergeCell ref="AB310:AF310"/>
    <mergeCell ref="AG310:AI310"/>
    <mergeCell ref="AJ310:AL310"/>
    <mergeCell ref="D311:G311"/>
    <mergeCell ref="H311:J311"/>
    <mergeCell ref="K311:P311"/>
    <mergeCell ref="Q311:T311"/>
    <mergeCell ref="U311:V311"/>
    <mergeCell ref="W311:AA311"/>
    <mergeCell ref="AB311:AF311"/>
    <mergeCell ref="AG311:AI311"/>
    <mergeCell ref="AJ311:AL311"/>
    <mergeCell ref="D312:G312"/>
    <mergeCell ref="H312:J312"/>
    <mergeCell ref="K312:P312"/>
    <mergeCell ref="Q312:T312"/>
    <mergeCell ref="U312:V312"/>
    <mergeCell ref="W312:AA312"/>
    <mergeCell ref="AB312:AF312"/>
    <mergeCell ref="AG312:AI312"/>
    <mergeCell ref="AJ312:AL312"/>
    <mergeCell ref="D313:G313"/>
    <mergeCell ref="H313:J313"/>
    <mergeCell ref="K313:P313"/>
    <mergeCell ref="Q313:T313"/>
    <mergeCell ref="U313:V313"/>
    <mergeCell ref="W313:AA313"/>
    <mergeCell ref="AB313:AF313"/>
    <mergeCell ref="AG313:AI313"/>
    <mergeCell ref="AJ313:AL313"/>
    <mergeCell ref="D314:G314"/>
    <mergeCell ref="H314:J314"/>
    <mergeCell ref="K314:P314"/>
    <mergeCell ref="Q314:T314"/>
    <mergeCell ref="U314:V314"/>
    <mergeCell ref="W314:AA314"/>
    <mergeCell ref="AB314:AF314"/>
    <mergeCell ref="AG314:AI314"/>
    <mergeCell ref="AJ314:AL314"/>
    <mergeCell ref="D315:G315"/>
    <mergeCell ref="H315:J315"/>
    <mergeCell ref="K315:P315"/>
    <mergeCell ref="Q315:T315"/>
    <mergeCell ref="U315:V315"/>
    <mergeCell ref="W315:AA315"/>
    <mergeCell ref="AB315:AF315"/>
    <mergeCell ref="AG315:AI315"/>
    <mergeCell ref="AJ315:AL315"/>
    <mergeCell ref="D316:G316"/>
    <mergeCell ref="H316:J316"/>
    <mergeCell ref="K316:P316"/>
    <mergeCell ref="Q316:T316"/>
    <mergeCell ref="U316:V316"/>
    <mergeCell ref="W316:AA316"/>
    <mergeCell ref="AB316:AF316"/>
    <mergeCell ref="AG316:AI316"/>
    <mergeCell ref="AJ316:AL316"/>
    <mergeCell ref="D317:G317"/>
    <mergeCell ref="H317:J317"/>
    <mergeCell ref="K317:P317"/>
    <mergeCell ref="Q317:T317"/>
    <mergeCell ref="U317:V317"/>
    <mergeCell ref="W317:AA317"/>
    <mergeCell ref="AB317:AF317"/>
    <mergeCell ref="AG317:AI317"/>
    <mergeCell ref="AJ317:AL317"/>
    <mergeCell ref="D318:G318"/>
    <mergeCell ref="H318:J318"/>
    <mergeCell ref="K318:P318"/>
    <mergeCell ref="Q318:T318"/>
    <mergeCell ref="U318:V318"/>
    <mergeCell ref="W318:AA318"/>
    <mergeCell ref="AB318:AF318"/>
    <mergeCell ref="AG318:AI318"/>
    <mergeCell ref="AJ318:AL318"/>
    <mergeCell ref="D319:G319"/>
    <mergeCell ref="H319:J319"/>
    <mergeCell ref="K319:P319"/>
    <mergeCell ref="Q319:T319"/>
    <mergeCell ref="U319:V319"/>
    <mergeCell ref="W319:AA319"/>
    <mergeCell ref="AB319:AF319"/>
    <mergeCell ref="AG319:AI319"/>
    <mergeCell ref="AJ319:AL319"/>
    <mergeCell ref="C320:J320"/>
    <mergeCell ref="K320:P320"/>
    <mergeCell ref="Q320:V320"/>
    <mergeCell ref="W320:AA320"/>
    <mergeCell ref="AB320:AI320"/>
    <mergeCell ref="AJ320:AL320"/>
    <mergeCell ref="D321:J321"/>
    <mergeCell ref="K321:P321"/>
    <mergeCell ref="Q321:T321"/>
    <mergeCell ref="U321:V321"/>
    <mergeCell ref="W321:AA321"/>
    <mergeCell ref="AB321:AF321"/>
    <mergeCell ref="AG321:AI321"/>
    <mergeCell ref="AJ321:AL321"/>
    <mergeCell ref="D322:F322"/>
    <mergeCell ref="M322:P322"/>
    <mergeCell ref="Q322:R322"/>
    <mergeCell ref="X322:AA322"/>
    <mergeCell ref="G323:K323"/>
    <mergeCell ref="S323:W323"/>
    <mergeCell ref="AB323:AF323"/>
    <mergeCell ref="AG323:AI323"/>
    <mergeCell ref="AJ323:AL323"/>
    <mergeCell ref="D324:G324"/>
    <mergeCell ref="H324:J324"/>
    <mergeCell ref="K324:P324"/>
    <mergeCell ref="Q324:T324"/>
    <mergeCell ref="U324:V324"/>
    <mergeCell ref="W324:AA324"/>
    <mergeCell ref="D325:G325"/>
    <mergeCell ref="H325:J325"/>
    <mergeCell ref="K325:P325"/>
    <mergeCell ref="Q325:T325"/>
    <mergeCell ref="U325:V325"/>
    <mergeCell ref="W325:AA325"/>
    <mergeCell ref="D326:G326"/>
    <mergeCell ref="H326:J326"/>
    <mergeCell ref="K326:P326"/>
    <mergeCell ref="Q326:T326"/>
    <mergeCell ref="U326:V326"/>
    <mergeCell ref="W326:AA326"/>
    <mergeCell ref="D327:G327"/>
    <mergeCell ref="H327:J327"/>
    <mergeCell ref="K327:P327"/>
    <mergeCell ref="Q327:T327"/>
    <mergeCell ref="U327:V327"/>
    <mergeCell ref="W327:AA327"/>
    <mergeCell ref="D328:G328"/>
    <mergeCell ref="H328:J328"/>
    <mergeCell ref="K328:P328"/>
    <mergeCell ref="Q328:T328"/>
    <mergeCell ref="U328:V328"/>
    <mergeCell ref="W328:AA328"/>
    <mergeCell ref="D329:G329"/>
    <mergeCell ref="H329:J329"/>
    <mergeCell ref="K329:P329"/>
    <mergeCell ref="Q329:T329"/>
    <mergeCell ref="U329:V329"/>
    <mergeCell ref="W329:AA329"/>
    <mergeCell ref="D330:G330"/>
    <mergeCell ref="H330:J330"/>
    <mergeCell ref="K330:P330"/>
    <mergeCell ref="Q330:T330"/>
    <mergeCell ref="U330:V330"/>
    <mergeCell ref="W330:AA330"/>
    <mergeCell ref="D331:G331"/>
    <mergeCell ref="H331:J331"/>
    <mergeCell ref="K331:P331"/>
    <mergeCell ref="Q331:T331"/>
    <mergeCell ref="U331:V331"/>
    <mergeCell ref="W331:AA331"/>
    <mergeCell ref="D332:G332"/>
    <mergeCell ref="H332:J332"/>
    <mergeCell ref="K332:P332"/>
    <mergeCell ref="Q332:T332"/>
    <mergeCell ref="U332:V332"/>
    <mergeCell ref="W332:AA332"/>
    <mergeCell ref="D333:G333"/>
    <mergeCell ref="H333:J333"/>
    <mergeCell ref="K333:P333"/>
    <mergeCell ref="Q333:T333"/>
    <mergeCell ref="U333:V333"/>
    <mergeCell ref="W333:AA333"/>
    <mergeCell ref="D334:G334"/>
    <mergeCell ref="H334:J334"/>
    <mergeCell ref="K334:P334"/>
    <mergeCell ref="Q334:T334"/>
    <mergeCell ref="U334:V334"/>
    <mergeCell ref="W334:AA334"/>
    <mergeCell ref="D335:G335"/>
    <mergeCell ref="H335:J335"/>
    <mergeCell ref="K335:P335"/>
    <mergeCell ref="Q335:T335"/>
    <mergeCell ref="U335:V335"/>
    <mergeCell ref="W335:AA335"/>
    <mergeCell ref="AC335:AL335"/>
    <mergeCell ref="D336:G336"/>
    <mergeCell ref="H336:J336"/>
    <mergeCell ref="K336:P336"/>
    <mergeCell ref="Q336:T336"/>
    <mergeCell ref="U336:V336"/>
    <mergeCell ref="W336:AA336"/>
    <mergeCell ref="AH336:AL336"/>
    <mergeCell ref="AJ338:AL338"/>
    <mergeCell ref="C339:J339"/>
    <mergeCell ref="K339:P339"/>
    <mergeCell ref="Q339:V339"/>
    <mergeCell ref="W339:AA339"/>
    <mergeCell ref="AJ339:AL339"/>
    <mergeCell ref="D340:J340"/>
    <mergeCell ref="K340:P340"/>
    <mergeCell ref="Q340:T340"/>
    <mergeCell ref="U340:V340"/>
    <mergeCell ref="W340:AA340"/>
    <mergeCell ref="AB340:AF340"/>
    <mergeCell ref="AG340:AI340"/>
    <mergeCell ref="AJ340:AL340"/>
    <mergeCell ref="C341:S341"/>
    <mergeCell ref="T341:AL341"/>
    <mergeCell ref="C342:E342"/>
    <mergeCell ref="F342:N342"/>
    <mergeCell ref="O342:S342"/>
    <mergeCell ref="O343:S343"/>
    <mergeCell ref="O344:S344"/>
    <mergeCell ref="C345:E345"/>
    <mergeCell ref="F345:N345"/>
    <mergeCell ref="O345:S345"/>
    <mergeCell ref="U345:V345"/>
    <mergeCell ref="C346:E346"/>
    <mergeCell ref="F346:N346"/>
    <mergeCell ref="O346:S346"/>
    <mergeCell ref="T346:U346"/>
    <mergeCell ref="C347:E347"/>
    <mergeCell ref="F347:N347"/>
    <mergeCell ref="O347:S347"/>
    <mergeCell ref="T347:U347"/>
    <mergeCell ref="V347:AL347"/>
    <mergeCell ref="C348:E348"/>
    <mergeCell ref="F348:N348"/>
    <mergeCell ref="O348:S348"/>
    <mergeCell ref="T348:U348"/>
    <mergeCell ref="V348:AL348"/>
    <mergeCell ref="C349:E349"/>
    <mergeCell ref="F349:N349"/>
    <mergeCell ref="O349:S349"/>
    <mergeCell ref="T349:U349"/>
    <mergeCell ref="V349:AL349"/>
    <mergeCell ref="C350:E350"/>
    <mergeCell ref="F350:N350"/>
    <mergeCell ref="O350:S350"/>
    <mergeCell ref="T350:U350"/>
    <mergeCell ref="V350:AL350"/>
    <mergeCell ref="C351:N351"/>
    <mergeCell ref="O351:S351"/>
    <mergeCell ref="T351:U351"/>
    <mergeCell ref="V351:AL351"/>
    <mergeCell ref="C352:E352"/>
    <mergeCell ref="F352:N352"/>
    <mergeCell ref="O352:S352"/>
    <mergeCell ref="T352:U352"/>
    <mergeCell ref="V352:AL352"/>
    <mergeCell ref="C353:S353"/>
    <mergeCell ref="T353:U353"/>
    <mergeCell ref="V353:AL353"/>
    <mergeCell ref="C354:E354"/>
    <mergeCell ref="F354:N354"/>
    <mergeCell ref="O354:S354"/>
    <mergeCell ref="O355:S355"/>
    <mergeCell ref="O356:S356"/>
    <mergeCell ref="C357:E357"/>
    <mergeCell ref="F357:N357"/>
    <mergeCell ref="O357:S357"/>
    <mergeCell ref="T357:U357"/>
    <mergeCell ref="C358:E358"/>
    <mergeCell ref="F358:N358"/>
    <mergeCell ref="O358:S358"/>
    <mergeCell ref="T358:U358"/>
    <mergeCell ref="C359:E359"/>
    <mergeCell ref="F359:N359"/>
    <mergeCell ref="O359:S359"/>
    <mergeCell ref="T359:U359"/>
    <mergeCell ref="V359:AL359"/>
    <mergeCell ref="C360:E360"/>
    <mergeCell ref="F360:N360"/>
    <mergeCell ref="O360:S360"/>
    <mergeCell ref="T360:U360"/>
    <mergeCell ref="V360:AL360"/>
    <mergeCell ref="C361:N361"/>
    <mergeCell ref="O361:S361"/>
    <mergeCell ref="T361:U361"/>
    <mergeCell ref="V361:AL361"/>
    <mergeCell ref="C362:E362"/>
    <mergeCell ref="F362:N362"/>
    <mergeCell ref="O362:S362"/>
    <mergeCell ref="T362:U362"/>
    <mergeCell ref="V362:AL362"/>
    <mergeCell ref="C363:S363"/>
    <mergeCell ref="T363:U363"/>
    <mergeCell ref="V363:AL363"/>
    <mergeCell ref="C364:E364"/>
    <mergeCell ref="F364:N364"/>
    <mergeCell ref="O364:S364"/>
    <mergeCell ref="T364:U364"/>
    <mergeCell ref="O365:S365"/>
    <mergeCell ref="O366:S366"/>
    <mergeCell ref="C367:E367"/>
    <mergeCell ref="F367:N367"/>
    <mergeCell ref="O367:S367"/>
    <mergeCell ref="T367:U367"/>
    <mergeCell ref="V367:AL367"/>
    <mergeCell ref="C368:E368"/>
    <mergeCell ref="F368:N368"/>
    <mergeCell ref="O368:S368"/>
    <mergeCell ref="T368:U368"/>
    <mergeCell ref="V368:AL368"/>
    <mergeCell ref="C369:E369"/>
    <mergeCell ref="F369:N369"/>
    <mergeCell ref="O369:S369"/>
    <mergeCell ref="T369:U369"/>
    <mergeCell ref="V369:AL369"/>
    <mergeCell ref="C370:E370"/>
    <mergeCell ref="F370:N370"/>
    <mergeCell ref="O370:S370"/>
    <mergeCell ref="T370:U370"/>
    <mergeCell ref="V370:AL370"/>
    <mergeCell ref="C371:E371"/>
    <mergeCell ref="F371:N371"/>
    <mergeCell ref="O371:S371"/>
    <mergeCell ref="T371:U371"/>
    <mergeCell ref="V371:AL371"/>
    <mergeCell ref="C372:E372"/>
    <mergeCell ref="F372:N372"/>
    <mergeCell ref="O372:S372"/>
    <mergeCell ref="T372:U372"/>
    <mergeCell ref="V372:AL372"/>
    <mergeCell ref="C373:E373"/>
    <mergeCell ref="F373:N373"/>
    <mergeCell ref="O373:S373"/>
    <mergeCell ref="T373:U373"/>
    <mergeCell ref="V373:AL373"/>
    <mergeCell ref="C374:E374"/>
    <mergeCell ref="F374:N374"/>
    <mergeCell ref="O374:S374"/>
    <mergeCell ref="T374:U374"/>
    <mergeCell ref="V374:AL374"/>
    <mergeCell ref="C375:E375"/>
    <mergeCell ref="F375:N375"/>
    <mergeCell ref="O375:S375"/>
    <mergeCell ref="T375:U375"/>
    <mergeCell ref="V375:AL375"/>
    <mergeCell ref="C376:N376"/>
    <mergeCell ref="O376:S376"/>
    <mergeCell ref="T376:U376"/>
    <mergeCell ref="V376:AL376"/>
    <mergeCell ref="C377:E377"/>
    <mergeCell ref="F377:N377"/>
    <mergeCell ref="O377:S377"/>
    <mergeCell ref="T377:U377"/>
    <mergeCell ref="V377:AL377"/>
    <mergeCell ref="C378:S378"/>
    <mergeCell ref="T378:U378"/>
    <mergeCell ref="V378:AL378"/>
    <mergeCell ref="C379:E379"/>
    <mergeCell ref="F379:N379"/>
    <mergeCell ref="O379:S379"/>
    <mergeCell ref="O380:S380"/>
    <mergeCell ref="O381:S381"/>
    <mergeCell ref="C382:E382"/>
    <mergeCell ref="F382:N382"/>
    <mergeCell ref="O382:S382"/>
    <mergeCell ref="T382:U382"/>
    <mergeCell ref="V382:AL382"/>
    <mergeCell ref="C383:E383"/>
    <mergeCell ref="F383:N383"/>
    <mergeCell ref="O383:S383"/>
    <mergeCell ref="T383:U383"/>
    <mergeCell ref="V383:AL383"/>
    <mergeCell ref="C384:E384"/>
    <mergeCell ref="F384:N384"/>
    <mergeCell ref="O384:S384"/>
    <mergeCell ref="T384:U384"/>
    <mergeCell ref="V384:AL384"/>
    <mergeCell ref="C385:E385"/>
    <mergeCell ref="F385:N385"/>
    <mergeCell ref="O385:S385"/>
    <mergeCell ref="T385:U385"/>
    <mergeCell ref="V385:AL385"/>
    <mergeCell ref="C386:N386"/>
    <mergeCell ref="O386:S386"/>
    <mergeCell ref="T386:U386"/>
    <mergeCell ref="V386:AL386"/>
    <mergeCell ref="C387:E387"/>
    <mergeCell ref="F387:N387"/>
    <mergeCell ref="O387:S387"/>
    <mergeCell ref="T387:U387"/>
    <mergeCell ref="V387:AL387"/>
    <mergeCell ref="C388:S388"/>
    <mergeCell ref="T388:U388"/>
    <mergeCell ref="V388:AL388"/>
    <mergeCell ref="C389:E389"/>
    <mergeCell ref="F389:N389"/>
    <mergeCell ref="O389:S389"/>
    <mergeCell ref="T389:U389"/>
    <mergeCell ref="O390:S390"/>
    <mergeCell ref="O391:S391"/>
    <mergeCell ref="C392:E392"/>
    <mergeCell ref="F392:N392"/>
    <mergeCell ref="O392:S392"/>
    <mergeCell ref="T392:U392"/>
    <mergeCell ref="C393:E393"/>
    <mergeCell ref="F393:N393"/>
    <mergeCell ref="O393:S393"/>
    <mergeCell ref="T393:U393"/>
    <mergeCell ref="C394:E394"/>
    <mergeCell ref="F394:N394"/>
    <mergeCell ref="O394:S394"/>
    <mergeCell ref="T394:U394"/>
    <mergeCell ref="C395:E395"/>
    <mergeCell ref="F395:N395"/>
    <mergeCell ref="O395:S395"/>
    <mergeCell ref="T395:U395"/>
    <mergeCell ref="C396:E396"/>
    <mergeCell ref="F396:N396"/>
    <mergeCell ref="O396:S396"/>
    <mergeCell ref="T396:U396"/>
    <mergeCell ref="V396:AL396"/>
    <mergeCell ref="C397:E397"/>
    <mergeCell ref="F397:N397"/>
    <mergeCell ref="O397:S397"/>
    <mergeCell ref="C398:E398"/>
    <mergeCell ref="F398:N398"/>
    <mergeCell ref="O398:S398"/>
    <mergeCell ref="C399:E399"/>
    <mergeCell ref="F399:N399"/>
    <mergeCell ref="O399:S399"/>
    <mergeCell ref="C400:E400"/>
    <mergeCell ref="F400:N400"/>
    <mergeCell ref="O400:S400"/>
    <mergeCell ref="C401:E401"/>
    <mergeCell ref="F401:N401"/>
    <mergeCell ref="O401:S401"/>
    <mergeCell ref="C402:E402"/>
    <mergeCell ref="F402:N402"/>
    <mergeCell ref="O402:S402"/>
    <mergeCell ref="C403:E403"/>
    <mergeCell ref="F403:N403"/>
    <mergeCell ref="O403:S403"/>
    <mergeCell ref="C404:E404"/>
    <mergeCell ref="F404:N404"/>
    <mergeCell ref="O404:S404"/>
    <mergeCell ref="C405:E405"/>
    <mergeCell ref="F405:N405"/>
    <mergeCell ref="O405:S405"/>
    <mergeCell ref="C406:E406"/>
    <mergeCell ref="F406:N406"/>
    <mergeCell ref="O406:S406"/>
    <mergeCell ref="C407:E407"/>
    <mergeCell ref="F407:N407"/>
    <mergeCell ref="O407:S407"/>
    <mergeCell ref="C408:E408"/>
    <mergeCell ref="F408:N408"/>
    <mergeCell ref="O408:S408"/>
    <mergeCell ref="T408:U408"/>
    <mergeCell ref="V408:AL408"/>
    <mergeCell ref="C409:E409"/>
    <mergeCell ref="F409:N409"/>
    <mergeCell ref="O409:S409"/>
    <mergeCell ref="T409:U409"/>
    <mergeCell ref="V409:AL409"/>
    <mergeCell ref="C410:E410"/>
    <mergeCell ref="F410:N410"/>
    <mergeCell ref="O410:S410"/>
    <mergeCell ref="T410:U410"/>
    <mergeCell ref="V410:AL410"/>
    <mergeCell ref="C411:N411"/>
    <mergeCell ref="O411:S411"/>
    <mergeCell ref="T411:U411"/>
    <mergeCell ref="V411:AL411"/>
    <mergeCell ref="D12:AL14"/>
    <mergeCell ref="C24:E25"/>
    <mergeCell ref="F24:H25"/>
    <mergeCell ref="P24:S25"/>
    <mergeCell ref="V24:X25"/>
    <mergeCell ref="Y24:AB25"/>
    <mergeCell ref="AJ24:AL25"/>
    <mergeCell ref="C44:E45"/>
    <mergeCell ref="F44:H45"/>
    <mergeCell ref="P44:S45"/>
    <mergeCell ref="T44:U45"/>
    <mergeCell ref="V44:X45"/>
    <mergeCell ref="Y44:AB45"/>
    <mergeCell ref="AJ44:AL45"/>
    <mergeCell ref="C61:E62"/>
    <mergeCell ref="F61:H62"/>
    <mergeCell ref="P61:S62"/>
    <mergeCell ref="T61:U62"/>
    <mergeCell ref="V61:X62"/>
    <mergeCell ref="Y61:AB62"/>
    <mergeCell ref="AJ61:AL62"/>
    <mergeCell ref="C70:E71"/>
    <mergeCell ref="F70:H71"/>
    <mergeCell ref="I70:O71"/>
    <mergeCell ref="P70:S71"/>
    <mergeCell ref="Y70:AH71"/>
    <mergeCell ref="C72:H73"/>
    <mergeCell ref="I72:O73"/>
    <mergeCell ref="P72:S73"/>
    <mergeCell ref="Y72:AH73"/>
    <mergeCell ref="C79:AL80"/>
    <mergeCell ref="C82:H83"/>
    <mergeCell ref="I82:M83"/>
    <mergeCell ref="C107:E108"/>
    <mergeCell ref="F107:N108"/>
    <mergeCell ref="O107:S108"/>
    <mergeCell ref="T107:U108"/>
    <mergeCell ref="V107:AH108"/>
    <mergeCell ref="C109:E110"/>
    <mergeCell ref="F109:N110"/>
    <mergeCell ref="T109:U110"/>
    <mergeCell ref="V109:AH110"/>
    <mergeCell ref="AI109:AL110"/>
    <mergeCell ref="C112:E113"/>
    <mergeCell ref="F112:N113"/>
    <mergeCell ref="O112:S113"/>
    <mergeCell ref="T112:U113"/>
    <mergeCell ref="V112:AH113"/>
    <mergeCell ref="V118:AL119"/>
    <mergeCell ref="V121:AL122"/>
    <mergeCell ref="C129:AL132"/>
    <mergeCell ref="C145:E146"/>
    <mergeCell ref="F145:K146"/>
    <mergeCell ref="L145:U146"/>
    <mergeCell ref="V145:Y146"/>
    <mergeCell ref="AF145:AG146"/>
    <mergeCell ref="AJ152:AL153"/>
    <mergeCell ref="V156:AL159"/>
    <mergeCell ref="C157:E158"/>
    <mergeCell ref="F157:N158"/>
    <mergeCell ref="T157:U158"/>
    <mergeCell ref="V169:AL172"/>
    <mergeCell ref="C170:E171"/>
    <mergeCell ref="F170:N171"/>
    <mergeCell ref="T170:U171"/>
    <mergeCell ref="V180:AL182"/>
    <mergeCell ref="C181:E182"/>
    <mergeCell ref="F181:N182"/>
    <mergeCell ref="T181:U182"/>
    <mergeCell ref="T190:U195"/>
    <mergeCell ref="V190:AL195"/>
    <mergeCell ref="C191:E192"/>
    <mergeCell ref="F191:N192"/>
    <mergeCell ref="C197:E198"/>
    <mergeCell ref="F197:N198"/>
    <mergeCell ref="O197:S198"/>
    <mergeCell ref="T197:U198"/>
    <mergeCell ref="V197:Z198"/>
    <mergeCell ref="C204:E205"/>
    <mergeCell ref="F204:N205"/>
    <mergeCell ref="T204:U205"/>
    <mergeCell ref="V204:AL205"/>
    <mergeCell ref="T218:U222"/>
    <mergeCell ref="V218:AL221"/>
    <mergeCell ref="C219:E220"/>
    <mergeCell ref="F219:N220"/>
    <mergeCell ref="C233:E234"/>
    <mergeCell ref="F233:N234"/>
    <mergeCell ref="O233:S234"/>
    <mergeCell ref="Y233:AH234"/>
    <mergeCell ref="C235:E236"/>
    <mergeCell ref="F235:N236"/>
    <mergeCell ref="O235:S236"/>
    <mergeCell ref="Y235:AH236"/>
    <mergeCell ref="V240:AL243"/>
    <mergeCell ref="C241:E242"/>
    <mergeCell ref="F241:N242"/>
    <mergeCell ref="T241:U242"/>
    <mergeCell ref="V251:AL253"/>
    <mergeCell ref="C252:E253"/>
    <mergeCell ref="F252:N253"/>
    <mergeCell ref="T252:U253"/>
    <mergeCell ref="V264:AL266"/>
    <mergeCell ref="C265:E266"/>
    <mergeCell ref="F265:N266"/>
    <mergeCell ref="T265:U266"/>
    <mergeCell ref="V277:AL278"/>
    <mergeCell ref="C278:E279"/>
    <mergeCell ref="F278:N279"/>
    <mergeCell ref="W279:AL281"/>
    <mergeCell ref="C288:C289"/>
    <mergeCell ref="C290:C291"/>
    <mergeCell ref="C305:C306"/>
    <mergeCell ref="C307:C308"/>
    <mergeCell ref="C323:C324"/>
    <mergeCell ref="AC324:AL329"/>
    <mergeCell ref="C325:C326"/>
    <mergeCell ref="AC330:AL334"/>
    <mergeCell ref="AG336:AG337"/>
    <mergeCell ref="C337:C338"/>
    <mergeCell ref="D337:G338"/>
    <mergeCell ref="H337:J338"/>
    <mergeCell ref="K337:P338"/>
    <mergeCell ref="Q337:T338"/>
    <mergeCell ref="U337:V338"/>
    <mergeCell ref="W337:AA338"/>
    <mergeCell ref="AB338:AI339"/>
    <mergeCell ref="V342:AL344"/>
    <mergeCell ref="C343:E344"/>
    <mergeCell ref="F343:N344"/>
    <mergeCell ref="T343:U344"/>
    <mergeCell ref="W345:AL346"/>
    <mergeCell ref="V354:AL356"/>
    <mergeCell ref="C355:E356"/>
    <mergeCell ref="F355:N356"/>
    <mergeCell ref="V357:AL358"/>
    <mergeCell ref="V364:AL366"/>
    <mergeCell ref="C365:E366"/>
    <mergeCell ref="F365:N366"/>
    <mergeCell ref="T365:U366"/>
    <mergeCell ref="V379:AL381"/>
    <mergeCell ref="C380:E381"/>
    <mergeCell ref="F380:N381"/>
    <mergeCell ref="T380:U381"/>
    <mergeCell ref="V389:AL391"/>
    <mergeCell ref="C390:E391"/>
    <mergeCell ref="F390:N391"/>
    <mergeCell ref="T390:U391"/>
    <mergeCell ref="V392:AL393"/>
    <mergeCell ref="V394:AL395"/>
    <mergeCell ref="AH144:AL151"/>
  </mergeCells>
  <phoneticPr fontId="1"/>
  <printOptions horizontalCentered="1"/>
  <pageMargins left="0.19685039370078741" right="0.19685039370078741" top="0.6692913385826772" bottom="0.19685039370078741" header="0.31496062992125984" footer="0.11811023622047245"/>
  <pageSetup paperSize="9" firstPageNumber="2" fitToWidth="1" fitToHeight="1" orientation="portrait" usePrinterDefaults="1" blackAndWhite="1" useFirstPageNumber="1" r:id="rId1"/>
  <headerFooter>
    <oddFooter>&amp;C- &amp;P -</oddFooter>
  </headerFooter>
  <rowBreaks count="7" manualBreakCount="7">
    <brk id="41" min="1" max="37" man="1"/>
    <brk id="77" min="1" max="37" man="1"/>
    <brk id="105" min="1" max="33" man="1"/>
    <brk id="216" min="1" max="37" man="1"/>
    <brk id="249" min="1" max="34" man="1"/>
    <brk id="286" min="1" max="33" man="1"/>
    <brk id="340" min="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6"/>
  </sheetPr>
  <dimension ref="A1:AU154"/>
  <sheetViews>
    <sheetView topLeftCell="A157" workbookViewId="0">
      <selection activeCell="AK1" sqref="AK1:AQ4"/>
    </sheetView>
  </sheetViews>
  <sheetFormatPr defaultRowHeight="13.5"/>
  <cols>
    <col min="1" max="1" width="2.5" style="624" customWidth="1"/>
    <col min="2" max="2" width="3.125" style="625" customWidth="1"/>
    <col min="3" max="3" width="3.75" style="625" customWidth="1"/>
    <col min="4" max="4" width="7.625" style="625" customWidth="1"/>
    <col min="5" max="5" width="0.5" style="625" customWidth="1"/>
    <col min="6" max="6" width="1.25" style="625" customWidth="1"/>
    <col min="7" max="8" width="0.625" style="625" customWidth="1"/>
    <col min="9" max="9" width="1.75" style="625" customWidth="1"/>
    <col min="10" max="10" width="2.25" style="625" customWidth="1"/>
    <col min="11" max="11" width="5.25" style="625" customWidth="1"/>
    <col min="12" max="12" width="3" style="625" customWidth="1"/>
    <col min="13" max="13" width="2.25" style="625" customWidth="1"/>
    <col min="14" max="14" width="4" style="625" customWidth="1"/>
    <col min="15" max="16" width="1.25" style="625" customWidth="1"/>
    <col min="17" max="17" width="1.75" style="625" customWidth="1"/>
    <col min="18" max="18" width="1" style="625" customWidth="1"/>
    <col min="19" max="19" width="1.25" style="625" customWidth="1"/>
    <col min="20" max="20" width="4.75" style="625" customWidth="1"/>
    <col min="21" max="21" width="0.5" style="625" customWidth="1"/>
    <col min="22" max="22" width="1.75" style="625" customWidth="1"/>
    <col min="23" max="23" width="3.5" style="625" customWidth="1"/>
    <col min="24" max="24" width="3" style="625" customWidth="1"/>
    <col min="25" max="25" width="2.25" style="625" customWidth="1"/>
    <col min="26" max="26" width="1.75" style="625" customWidth="1"/>
    <col min="27" max="27" width="3.5" style="625" customWidth="1"/>
    <col min="28" max="28" width="1.25" style="625" customWidth="1"/>
    <col min="29" max="29" width="4" style="625" customWidth="1"/>
    <col min="30" max="30" width="5.25" style="625" customWidth="1"/>
    <col min="31" max="31" width="3.25" style="625" customWidth="1"/>
    <col min="32" max="32" width="2" style="625" customWidth="1"/>
    <col min="33" max="34" width="5.25" style="625" customWidth="1"/>
    <col min="35" max="35" width="1.25" style="625" customWidth="1"/>
    <col min="36" max="36" width="2.375" style="625" customWidth="1"/>
    <col min="37" max="37" width="10.5" style="625" customWidth="1"/>
    <col min="38" max="38" width="1.375" style="625" customWidth="1"/>
    <col min="39" max="42" width="10" style="626" hidden="1" customWidth="1"/>
    <col min="43" max="43" width="18.75" style="625" customWidth="1"/>
    <col min="44" max="16384" width="9" style="625" customWidth="1"/>
  </cols>
  <sheetData>
    <row r="1" spans="1:47" ht="26.25" customHeight="1">
      <c r="A1" s="624">
        <v>35</v>
      </c>
      <c r="B1" s="634" t="s">
        <v>323</v>
      </c>
      <c r="C1" s="634"/>
      <c r="D1" s="634"/>
      <c r="E1" s="634"/>
      <c r="F1" s="634"/>
      <c r="G1" s="634"/>
      <c r="H1" s="634"/>
      <c r="I1" s="634"/>
      <c r="J1" s="799"/>
      <c r="K1" s="799"/>
      <c r="L1" s="799"/>
      <c r="M1" s="799"/>
      <c r="N1" s="799"/>
      <c r="O1" s="799"/>
      <c r="P1" s="799"/>
      <c r="Q1" s="799"/>
      <c r="R1" s="799"/>
      <c r="S1" s="799"/>
      <c r="T1" s="634"/>
      <c r="U1" s="799"/>
      <c r="V1" s="799"/>
      <c r="W1" s="799"/>
      <c r="X1" s="799"/>
      <c r="Y1" s="799"/>
      <c r="Z1" s="799"/>
      <c r="AA1" s="634"/>
      <c r="AB1" s="799"/>
      <c r="AC1" s="799"/>
      <c r="AD1" s="799"/>
      <c r="AE1" s="799"/>
      <c r="AF1" s="799"/>
      <c r="AG1" s="799"/>
      <c r="AH1" s="634"/>
      <c r="AI1" s="634"/>
      <c r="AJ1" s="634"/>
      <c r="AK1" s="1071"/>
      <c r="AL1" s="1071"/>
      <c r="AM1" s="1071"/>
      <c r="AN1" s="1071"/>
      <c r="AO1" s="1071"/>
      <c r="AP1" s="1071"/>
      <c r="AQ1" s="1071"/>
    </row>
    <row r="2" spans="1:47" ht="16.5" customHeight="1">
      <c r="B2" s="635" t="s">
        <v>21</v>
      </c>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4"/>
      <c r="AJ2" s="634"/>
      <c r="AK2" s="1071"/>
      <c r="AL2" s="1071"/>
      <c r="AM2" s="1071"/>
      <c r="AN2" s="1071"/>
      <c r="AO2" s="1071"/>
      <c r="AP2" s="1071"/>
      <c r="AQ2" s="1071"/>
    </row>
    <row r="3" spans="1:47" ht="16.5" customHeight="1">
      <c r="B3" s="634"/>
      <c r="C3" s="654" t="s">
        <v>221</v>
      </c>
      <c r="D3" s="683" t="s">
        <v>371</v>
      </c>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34"/>
      <c r="AJ3" s="634"/>
      <c r="AK3" s="1071"/>
      <c r="AL3" s="1071"/>
      <c r="AM3" s="1071"/>
      <c r="AN3" s="1071"/>
      <c r="AO3" s="1071"/>
      <c r="AP3" s="1071"/>
      <c r="AQ3" s="1071"/>
      <c r="AU3" s="1104" t="s">
        <v>353</v>
      </c>
    </row>
    <row r="4" spans="1:47" ht="16.5" customHeight="1">
      <c r="B4" s="634"/>
      <c r="C4" s="654"/>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34"/>
      <c r="AJ4" s="634"/>
      <c r="AK4" s="1071"/>
      <c r="AL4" s="1071"/>
      <c r="AM4" s="1071"/>
      <c r="AN4" s="1071"/>
      <c r="AO4" s="1071"/>
      <c r="AP4" s="1071"/>
      <c r="AQ4" s="1071"/>
    </row>
    <row r="5" spans="1:47" ht="16.5" customHeight="1">
      <c r="B5" s="634"/>
      <c r="C5" s="654"/>
      <c r="D5" s="683"/>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634"/>
      <c r="AJ5" s="634"/>
      <c r="AK5" s="1072"/>
      <c r="AL5" s="1083"/>
    </row>
    <row r="6" spans="1:47" s="627" customFormat="1" ht="13.5" customHeight="1">
      <c r="A6" s="624"/>
      <c r="B6" s="636" t="s">
        <v>324</v>
      </c>
      <c r="C6" s="655"/>
      <c r="D6" s="696"/>
      <c r="E6" s="729" t="s">
        <v>314</v>
      </c>
      <c r="F6" s="746"/>
      <c r="G6" s="746"/>
      <c r="H6" s="746"/>
      <c r="I6" s="778"/>
      <c r="J6" s="800" t="s">
        <v>313</v>
      </c>
      <c r="K6" s="821"/>
      <c r="L6" s="821"/>
      <c r="M6" s="800" t="s">
        <v>296</v>
      </c>
      <c r="N6" s="655"/>
      <c r="O6" s="655"/>
      <c r="P6" s="655"/>
      <c r="Q6" s="696"/>
      <c r="R6" s="729" t="s">
        <v>315</v>
      </c>
      <c r="S6" s="778"/>
      <c r="T6" s="907" t="s">
        <v>318</v>
      </c>
      <c r="U6" s="928"/>
      <c r="V6" s="941"/>
      <c r="W6" s="655" t="s">
        <v>350</v>
      </c>
      <c r="X6" s="821"/>
      <c r="Y6" s="821"/>
      <c r="Z6" s="957"/>
      <c r="AA6" s="961" t="s">
        <v>316</v>
      </c>
      <c r="AB6" s="800" t="s">
        <v>265</v>
      </c>
      <c r="AC6" s="655"/>
      <c r="AD6" s="696"/>
      <c r="AE6" s="800" t="s">
        <v>351</v>
      </c>
      <c r="AF6" s="821"/>
      <c r="AG6" s="957"/>
      <c r="AH6" s="1029" t="s">
        <v>91</v>
      </c>
      <c r="AI6" s="1059"/>
      <c r="AJ6" s="1063" t="s">
        <v>73</v>
      </c>
      <c r="AK6" s="1073" t="s">
        <v>352</v>
      </c>
      <c r="AL6" s="1084"/>
      <c r="AM6" s="1091"/>
      <c r="AN6" s="1091"/>
      <c r="AO6" s="1091"/>
      <c r="AP6" s="1091"/>
    </row>
    <row r="7" spans="1:47" s="627" customFormat="1" ht="13.5" customHeight="1">
      <c r="A7" s="624"/>
      <c r="B7" s="637"/>
      <c r="C7" s="656"/>
      <c r="D7" s="697"/>
      <c r="E7" s="730"/>
      <c r="F7" s="747"/>
      <c r="G7" s="747"/>
      <c r="H7" s="747"/>
      <c r="I7" s="779"/>
      <c r="J7" s="801"/>
      <c r="K7" s="822"/>
      <c r="L7" s="822"/>
      <c r="M7" s="845"/>
      <c r="N7" s="656"/>
      <c r="O7" s="656"/>
      <c r="P7" s="656"/>
      <c r="Q7" s="697"/>
      <c r="R7" s="730"/>
      <c r="S7" s="779"/>
      <c r="T7" s="908"/>
      <c r="U7" s="929"/>
      <c r="V7" s="942"/>
      <c r="W7" s="822"/>
      <c r="X7" s="822"/>
      <c r="Y7" s="822"/>
      <c r="Z7" s="958"/>
      <c r="AA7" s="962"/>
      <c r="AB7" s="845"/>
      <c r="AC7" s="656"/>
      <c r="AD7" s="697"/>
      <c r="AE7" s="801"/>
      <c r="AF7" s="822"/>
      <c r="AG7" s="958"/>
      <c r="AH7" s="1030"/>
      <c r="AI7" s="1059"/>
      <c r="AJ7" s="1064"/>
      <c r="AK7" s="1074"/>
      <c r="AL7" s="1085"/>
      <c r="AM7" s="1091"/>
      <c r="AN7" s="1091"/>
      <c r="AO7" s="1091"/>
      <c r="AP7" s="1091"/>
    </row>
    <row r="8" spans="1:47" s="627" customFormat="1" ht="13.5" customHeight="1">
      <c r="A8" s="624"/>
      <c r="B8" s="637"/>
      <c r="C8" s="656"/>
      <c r="D8" s="697"/>
      <c r="E8" s="730"/>
      <c r="F8" s="747"/>
      <c r="G8" s="747"/>
      <c r="H8" s="747"/>
      <c r="I8" s="779"/>
      <c r="J8" s="801"/>
      <c r="K8" s="822"/>
      <c r="L8" s="822"/>
      <c r="M8" s="845"/>
      <c r="N8" s="656"/>
      <c r="O8" s="656"/>
      <c r="P8" s="656"/>
      <c r="Q8" s="697"/>
      <c r="R8" s="730"/>
      <c r="S8" s="779"/>
      <c r="T8" s="908"/>
      <c r="U8" s="929"/>
      <c r="V8" s="942"/>
      <c r="W8" s="822"/>
      <c r="X8" s="822"/>
      <c r="Y8" s="822"/>
      <c r="Z8" s="958"/>
      <c r="AA8" s="962"/>
      <c r="AB8" s="845"/>
      <c r="AC8" s="656"/>
      <c r="AD8" s="697"/>
      <c r="AE8" s="801"/>
      <c r="AF8" s="822"/>
      <c r="AG8" s="958"/>
      <c r="AH8" s="1030"/>
      <c r="AI8" s="1059"/>
      <c r="AJ8" s="1064"/>
      <c r="AK8" s="1074"/>
      <c r="AL8" s="1085"/>
      <c r="AM8" s="1091"/>
      <c r="AN8" s="1091"/>
      <c r="AO8" s="1091"/>
      <c r="AP8" s="1091"/>
    </row>
    <row r="9" spans="1:47" s="627" customFormat="1" ht="13.5" customHeight="1">
      <c r="A9" s="624"/>
      <c r="B9" s="637"/>
      <c r="C9" s="656"/>
      <c r="D9" s="697"/>
      <c r="E9" s="730"/>
      <c r="F9" s="747"/>
      <c r="G9" s="747"/>
      <c r="H9" s="747"/>
      <c r="I9" s="779"/>
      <c r="J9" s="801"/>
      <c r="K9" s="822"/>
      <c r="L9" s="822"/>
      <c r="M9" s="846" t="s">
        <v>312</v>
      </c>
      <c r="N9" s="858"/>
      <c r="O9" s="858"/>
      <c r="P9" s="858"/>
      <c r="Q9" s="875"/>
      <c r="R9" s="730"/>
      <c r="S9" s="779"/>
      <c r="T9" s="908"/>
      <c r="U9" s="929"/>
      <c r="V9" s="942"/>
      <c r="W9" s="822"/>
      <c r="X9" s="822"/>
      <c r="Y9" s="822"/>
      <c r="Z9" s="958"/>
      <c r="AA9" s="962"/>
      <c r="AB9" s="845"/>
      <c r="AC9" s="656"/>
      <c r="AD9" s="697"/>
      <c r="AE9" s="801"/>
      <c r="AF9" s="822"/>
      <c r="AG9" s="958"/>
      <c r="AH9" s="1030"/>
      <c r="AI9" s="1059"/>
      <c r="AJ9" s="1064"/>
      <c r="AK9" s="1074"/>
      <c r="AL9" s="1085"/>
      <c r="AM9" s="1091"/>
      <c r="AN9" s="1099"/>
      <c r="AO9" s="1091"/>
      <c r="AP9" s="1091"/>
    </row>
    <row r="10" spans="1:47" s="627" customFormat="1" ht="13.5" customHeight="1">
      <c r="A10" s="624"/>
      <c r="B10" s="637"/>
      <c r="C10" s="656"/>
      <c r="D10" s="697"/>
      <c r="E10" s="730"/>
      <c r="F10" s="747"/>
      <c r="G10" s="747"/>
      <c r="H10" s="747"/>
      <c r="I10" s="779"/>
      <c r="J10" s="801"/>
      <c r="K10" s="822"/>
      <c r="L10" s="822"/>
      <c r="M10" s="846"/>
      <c r="N10" s="858"/>
      <c r="O10" s="858"/>
      <c r="P10" s="858"/>
      <c r="Q10" s="875"/>
      <c r="R10" s="730"/>
      <c r="S10" s="779"/>
      <c r="T10" s="909" t="s">
        <v>317</v>
      </c>
      <c r="U10" s="929"/>
      <c r="V10" s="942"/>
      <c r="W10" s="822"/>
      <c r="X10" s="822"/>
      <c r="Y10" s="822"/>
      <c r="Z10" s="958"/>
      <c r="AA10" s="962"/>
      <c r="AB10" s="845"/>
      <c r="AC10" s="656"/>
      <c r="AD10" s="697"/>
      <c r="AE10" s="801"/>
      <c r="AF10" s="822"/>
      <c r="AG10" s="958"/>
      <c r="AH10" s="1030"/>
      <c r="AI10" s="1059"/>
      <c r="AJ10" s="1064"/>
      <c r="AK10" s="1074"/>
      <c r="AL10" s="1086"/>
      <c r="AM10" s="1092" t="s">
        <v>342</v>
      </c>
      <c r="AN10" s="1100" t="s">
        <v>149</v>
      </c>
      <c r="AO10" s="1100"/>
      <c r="AP10" s="1101" t="s">
        <v>92</v>
      </c>
    </row>
    <row r="11" spans="1:47" s="627" customFormat="1" ht="13.5" customHeight="1">
      <c r="A11" s="624"/>
      <c r="B11" s="638"/>
      <c r="C11" s="657"/>
      <c r="D11" s="698"/>
      <c r="E11" s="731"/>
      <c r="F11" s="748"/>
      <c r="G11" s="748"/>
      <c r="H11" s="748"/>
      <c r="I11" s="780"/>
      <c r="J11" s="802"/>
      <c r="K11" s="823"/>
      <c r="L11" s="823"/>
      <c r="M11" s="847"/>
      <c r="N11" s="859"/>
      <c r="O11" s="859"/>
      <c r="P11" s="859"/>
      <c r="Q11" s="876"/>
      <c r="R11" s="731"/>
      <c r="S11" s="780"/>
      <c r="T11" s="910"/>
      <c r="U11" s="930"/>
      <c r="V11" s="943"/>
      <c r="W11" s="823"/>
      <c r="X11" s="823"/>
      <c r="Y11" s="823"/>
      <c r="Z11" s="959"/>
      <c r="AA11" s="963" t="s">
        <v>311</v>
      </c>
      <c r="AB11" s="969"/>
      <c r="AC11" s="657"/>
      <c r="AD11" s="698"/>
      <c r="AE11" s="802"/>
      <c r="AF11" s="823"/>
      <c r="AG11" s="959"/>
      <c r="AH11" s="1031"/>
      <c r="AI11" s="1059"/>
      <c r="AJ11" s="1065"/>
      <c r="AK11" s="1075"/>
      <c r="AL11" s="1086"/>
      <c r="AM11" s="1093"/>
      <c r="AN11" s="1101" t="s">
        <v>101</v>
      </c>
      <c r="AO11" s="1101"/>
      <c r="AP11" s="1101"/>
    </row>
    <row r="12" spans="1:47" s="628" customFormat="1" ht="7.5" customHeight="1">
      <c r="A12" s="624">
        <v>10</v>
      </c>
      <c r="B12" s="639"/>
      <c r="C12" s="658"/>
      <c r="D12" s="699"/>
      <c r="E12" s="732" t="s">
        <v>256</v>
      </c>
      <c r="F12" s="749"/>
      <c r="G12" s="749"/>
      <c r="H12" s="772" t="s">
        <v>23</v>
      </c>
      <c r="I12" s="781"/>
      <c r="J12" s="803" t="s">
        <v>113</v>
      </c>
      <c r="K12" s="824"/>
      <c r="L12" s="824"/>
      <c r="M12" s="848" t="s">
        <v>86</v>
      </c>
      <c r="N12" s="860"/>
      <c r="O12" s="860"/>
      <c r="P12" s="860"/>
      <c r="Q12" s="877"/>
      <c r="R12" s="732" t="s">
        <v>256</v>
      </c>
      <c r="S12" s="781"/>
      <c r="T12" s="911"/>
      <c r="U12" s="931" t="s">
        <v>23</v>
      </c>
      <c r="V12" s="944"/>
      <c r="W12" s="950" t="s">
        <v>113</v>
      </c>
      <c r="X12" s="954"/>
      <c r="Y12" s="954"/>
      <c r="Z12" s="960"/>
      <c r="AA12" s="803" t="s">
        <v>36</v>
      </c>
      <c r="AB12" s="950" t="s">
        <v>113</v>
      </c>
      <c r="AC12" s="954"/>
      <c r="AD12" s="960"/>
      <c r="AE12" s="848" t="s">
        <v>86</v>
      </c>
      <c r="AF12" s="860"/>
      <c r="AG12" s="877"/>
      <c r="AH12" s="1032"/>
      <c r="AI12" s="1060"/>
      <c r="AJ12" s="1066"/>
      <c r="AK12" s="1076" t="s">
        <v>86</v>
      </c>
      <c r="AL12" s="1087"/>
      <c r="AM12" s="1093"/>
      <c r="AN12" s="1102" t="s">
        <v>60</v>
      </c>
      <c r="AO12" s="1102" t="s">
        <v>44</v>
      </c>
      <c r="AP12" s="1101"/>
    </row>
    <row r="13" spans="1:47" s="629" customFormat="1" ht="13.5" hidden="1" customHeight="1">
      <c r="A13" s="632"/>
      <c r="B13" s="640"/>
      <c r="C13" s="659"/>
      <c r="D13" s="700"/>
      <c r="E13" s="733"/>
      <c r="F13" s="750"/>
      <c r="G13" s="750"/>
      <c r="H13" s="773"/>
      <c r="I13" s="782"/>
      <c r="J13" s="733">
        <f>SUM(J82:L82)</f>
        <v>84</v>
      </c>
      <c r="K13" s="773"/>
      <c r="L13" s="773"/>
      <c r="M13" s="849">
        <f>SUM(M82:Q82)</f>
        <v>84</v>
      </c>
      <c r="N13" s="861"/>
      <c r="O13" s="861"/>
      <c r="P13" s="861"/>
      <c r="Q13" s="878"/>
      <c r="R13" s="733">
        <f>SUM(R82:S82)</f>
        <v>18</v>
      </c>
      <c r="S13" s="782"/>
      <c r="T13" s="912">
        <f>+T82</f>
        <v>38</v>
      </c>
      <c r="U13" s="733">
        <f>SUM(U82:V82)</f>
        <v>18</v>
      </c>
      <c r="V13" s="782"/>
      <c r="W13" s="849">
        <f>SUM(W82:Z82)</f>
        <v>84</v>
      </c>
      <c r="X13" s="861"/>
      <c r="Y13" s="861"/>
      <c r="Z13" s="878"/>
      <c r="AA13" s="964">
        <f>SUM(AA82)</f>
        <v>28</v>
      </c>
      <c r="AB13" s="849">
        <f>SUM(AB82:AD82)</f>
        <v>84</v>
      </c>
      <c r="AC13" s="861"/>
      <c r="AD13" s="878"/>
      <c r="AE13" s="849">
        <f>SUM(AE82:AG82)</f>
        <v>84</v>
      </c>
      <c r="AF13" s="861"/>
      <c r="AG13" s="878"/>
      <c r="AH13" s="1033"/>
      <c r="AI13" s="1061">
        <f>SUM(J13:AH13)</f>
        <v>522</v>
      </c>
      <c r="AJ13" s="1067"/>
      <c r="AK13" s="1077"/>
      <c r="AM13" s="1094"/>
      <c r="AN13" s="1094"/>
      <c r="AO13" s="1094"/>
      <c r="AP13" s="1094"/>
    </row>
    <row r="14" spans="1:47" s="630" customFormat="1" ht="18.75" customHeight="1">
      <c r="A14" s="624">
        <v>25</v>
      </c>
      <c r="B14" s="641"/>
      <c r="C14" s="660"/>
      <c r="D14" s="701"/>
      <c r="E14" s="734"/>
      <c r="F14" s="751"/>
      <c r="G14" s="751"/>
      <c r="H14" s="774"/>
      <c r="I14" s="783"/>
      <c r="J14" s="804"/>
      <c r="K14" s="825"/>
      <c r="L14" s="825"/>
      <c r="M14" s="850">
        <f t="shared" ref="M14:M31" si="0">+IF(OR(E14&lt;=18,AND(E14&lt;=19,H14&lt;=3)),J14*0.9,IF(E14&gt;35,J14*0.9,J14))</f>
        <v>0</v>
      </c>
      <c r="N14" s="862"/>
      <c r="O14" s="862"/>
      <c r="P14" s="862"/>
      <c r="Q14" s="879"/>
      <c r="R14" s="881"/>
      <c r="S14" s="889"/>
      <c r="T14" s="913" t="str">
        <f>+IF(AJ12="●","一括",IF(J14&lt;=0,"",HLOOKUP(R14,$G$88:$AH$90,IF(M14/J14=1,3,2),FALSE)))</f>
        <v/>
      </c>
      <c r="U14" s="932"/>
      <c r="V14" s="945"/>
      <c r="W14" s="850">
        <f>+IF(AJ12="●",M14,IF(AND(E14&lt;=19,H14&lt;=3,AK14&gt;AM14),AN14,IF(AND(E14&lt;=19,H14&lt;=3,AK14&lt;=AM14),AO14,AP14)))</f>
        <v>0</v>
      </c>
      <c r="X14" s="862"/>
      <c r="Y14" s="862"/>
      <c r="Z14" s="879"/>
      <c r="AA14" s="965"/>
      <c r="AB14" s="850">
        <f>+IF(AJ12="●",ROUND(W14*AA14/100/3,3),W14*AA14/100)</f>
        <v>0</v>
      </c>
      <c r="AC14" s="862"/>
      <c r="AD14" s="879"/>
      <c r="AE14" s="850">
        <f>+IF(AJ12="●","－－－－－",AK14-AB14)</f>
        <v>0</v>
      </c>
      <c r="AF14" s="862"/>
      <c r="AG14" s="879"/>
      <c r="AH14" s="1034"/>
      <c r="AI14" s="1062"/>
      <c r="AJ14" s="1068"/>
      <c r="AK14" s="1078"/>
      <c r="AL14" s="1088"/>
      <c r="AM14" s="1095">
        <f t="shared" ref="AM14:AM31" si="1">+IF(J14="",0,J14*0.05)</f>
        <v>0</v>
      </c>
      <c r="AN14" s="1103">
        <f t="shared" ref="AN14:AN31" si="2">+IF(J14="",0,IF(AK14-M14*T14*U14/12&lt;AM14,AK14-AM14,M14*T14*U14/12))</f>
        <v>0</v>
      </c>
      <c r="AO14" s="1095">
        <f t="shared" ref="AO14:AO31" si="3">+IF(AM14=0,0,IF(AK14&gt;AM14/5,AM14/5,AM14/5-1))</f>
        <v>0</v>
      </c>
      <c r="AP14" s="1095">
        <f t="shared" ref="AP14:AP31" si="4">+IF(AK14="",0,IF(AK14&gt;M14*T14*U14/12,M14*T14*U14/12,AK14-1))</f>
        <v>0</v>
      </c>
    </row>
    <row r="15" spans="1:47" s="630" customFormat="1" ht="26.25" customHeight="1">
      <c r="A15" s="624">
        <v>35</v>
      </c>
      <c r="B15" s="642"/>
      <c r="C15" s="661"/>
      <c r="D15" s="702"/>
      <c r="E15" s="734"/>
      <c r="F15" s="751"/>
      <c r="G15" s="751"/>
      <c r="H15" s="774"/>
      <c r="I15" s="783"/>
      <c r="J15" s="804"/>
      <c r="K15" s="825"/>
      <c r="L15" s="825"/>
      <c r="M15" s="850">
        <f t="shared" si="0"/>
        <v>0</v>
      </c>
      <c r="N15" s="862"/>
      <c r="O15" s="862"/>
      <c r="P15" s="862"/>
      <c r="Q15" s="879"/>
      <c r="R15" s="882"/>
      <c r="S15" s="890"/>
      <c r="T15" s="914" t="str">
        <f t="shared" ref="T15:T31" si="5">+IF(AJ15="●","一括",IF(J15&lt;=0,"",HLOOKUP(R15,$G$88:$AH$90,IF(M15/J15=1,3,2),FALSE)))</f>
        <v/>
      </c>
      <c r="U15" s="933"/>
      <c r="V15" s="946"/>
      <c r="W15" s="850">
        <f t="shared" ref="W15:W31" si="6">+IF(AJ15="●",M15,IF(AND(E15&lt;=19,H15&lt;=3,AK15&gt;AM15),AN15,IF(AND(E15&lt;=19,H15&lt;=3,AK15&lt;=AM15),AO15,AP15)))</f>
        <v>0</v>
      </c>
      <c r="X15" s="862"/>
      <c r="Y15" s="862"/>
      <c r="Z15" s="879"/>
      <c r="AA15" s="966"/>
      <c r="AB15" s="970">
        <f t="shared" ref="AB15:AB31" si="7">+IF(AJ15="●",ROUND(W15*AA15/100/3,3),W15*AA15/100)</f>
        <v>0</v>
      </c>
      <c r="AC15" s="973"/>
      <c r="AD15" s="979"/>
      <c r="AE15" s="970">
        <f t="shared" ref="AE15:AE31" si="8">+IF(AJ15="●","－－－－－",AK15-AB15)</f>
        <v>0</v>
      </c>
      <c r="AF15" s="973"/>
      <c r="AG15" s="979"/>
      <c r="AH15" s="1035"/>
      <c r="AI15" s="1062"/>
      <c r="AJ15" s="1069"/>
      <c r="AK15" s="1079"/>
      <c r="AL15" s="1088"/>
      <c r="AM15" s="1095">
        <f t="shared" si="1"/>
        <v>0</v>
      </c>
      <c r="AN15" s="1103">
        <f t="shared" si="2"/>
        <v>0</v>
      </c>
      <c r="AO15" s="1095">
        <f t="shared" si="3"/>
        <v>0</v>
      </c>
      <c r="AP15" s="1095">
        <f t="shared" si="4"/>
        <v>0</v>
      </c>
    </row>
    <row r="16" spans="1:47" s="630" customFormat="1" ht="26.25" customHeight="1">
      <c r="A16" s="624">
        <f t="shared" ref="A16:A32" si="9">+A15</f>
        <v>35</v>
      </c>
      <c r="B16" s="642"/>
      <c r="C16" s="661"/>
      <c r="D16" s="702"/>
      <c r="E16" s="734"/>
      <c r="F16" s="751"/>
      <c r="G16" s="751"/>
      <c r="H16" s="774"/>
      <c r="I16" s="783"/>
      <c r="J16" s="804"/>
      <c r="K16" s="825"/>
      <c r="L16" s="825"/>
      <c r="M16" s="850">
        <f t="shared" si="0"/>
        <v>0</v>
      </c>
      <c r="N16" s="862"/>
      <c r="O16" s="862"/>
      <c r="P16" s="862"/>
      <c r="Q16" s="879"/>
      <c r="R16" s="882"/>
      <c r="S16" s="890"/>
      <c r="T16" s="914" t="str">
        <f t="shared" si="5"/>
        <v/>
      </c>
      <c r="U16" s="933"/>
      <c r="V16" s="946"/>
      <c r="W16" s="850">
        <f t="shared" si="6"/>
        <v>0</v>
      </c>
      <c r="X16" s="862"/>
      <c r="Y16" s="862"/>
      <c r="Z16" s="879"/>
      <c r="AA16" s="966"/>
      <c r="AB16" s="970">
        <f t="shared" si="7"/>
        <v>0</v>
      </c>
      <c r="AC16" s="973"/>
      <c r="AD16" s="979"/>
      <c r="AE16" s="970">
        <f t="shared" si="8"/>
        <v>0</v>
      </c>
      <c r="AF16" s="973"/>
      <c r="AG16" s="979"/>
      <c r="AH16" s="1035"/>
      <c r="AI16" s="1062"/>
      <c r="AJ16" s="1069"/>
      <c r="AK16" s="1079"/>
      <c r="AL16" s="1088"/>
      <c r="AM16" s="1095">
        <f t="shared" si="1"/>
        <v>0</v>
      </c>
      <c r="AN16" s="1103">
        <f t="shared" si="2"/>
        <v>0</v>
      </c>
      <c r="AO16" s="1095">
        <f t="shared" si="3"/>
        <v>0</v>
      </c>
      <c r="AP16" s="1095">
        <f t="shared" si="4"/>
        <v>0</v>
      </c>
    </row>
    <row r="17" spans="1:42" s="630" customFormat="1" ht="26.25" customHeight="1">
      <c r="A17" s="624">
        <f t="shared" si="9"/>
        <v>35</v>
      </c>
      <c r="B17" s="642"/>
      <c r="C17" s="661"/>
      <c r="D17" s="702"/>
      <c r="E17" s="734"/>
      <c r="F17" s="751"/>
      <c r="G17" s="751"/>
      <c r="H17" s="774"/>
      <c r="I17" s="783"/>
      <c r="J17" s="804"/>
      <c r="K17" s="825"/>
      <c r="L17" s="825"/>
      <c r="M17" s="850">
        <f t="shared" si="0"/>
        <v>0</v>
      </c>
      <c r="N17" s="862"/>
      <c r="O17" s="862"/>
      <c r="P17" s="862"/>
      <c r="Q17" s="879"/>
      <c r="R17" s="882"/>
      <c r="S17" s="890"/>
      <c r="T17" s="914" t="str">
        <f t="shared" si="5"/>
        <v/>
      </c>
      <c r="U17" s="933"/>
      <c r="V17" s="946"/>
      <c r="W17" s="850">
        <f t="shared" si="6"/>
        <v>0</v>
      </c>
      <c r="X17" s="862"/>
      <c r="Y17" s="862"/>
      <c r="Z17" s="879"/>
      <c r="AA17" s="966"/>
      <c r="AB17" s="970">
        <f t="shared" si="7"/>
        <v>0</v>
      </c>
      <c r="AC17" s="973"/>
      <c r="AD17" s="979"/>
      <c r="AE17" s="970">
        <f t="shared" si="8"/>
        <v>0</v>
      </c>
      <c r="AF17" s="973"/>
      <c r="AG17" s="979"/>
      <c r="AH17" s="1035"/>
      <c r="AI17" s="1062"/>
      <c r="AJ17" s="1069"/>
      <c r="AK17" s="1079"/>
      <c r="AL17" s="1088"/>
      <c r="AM17" s="1095">
        <f t="shared" si="1"/>
        <v>0</v>
      </c>
      <c r="AN17" s="1103">
        <f t="shared" si="2"/>
        <v>0</v>
      </c>
      <c r="AO17" s="1095">
        <f t="shared" si="3"/>
        <v>0</v>
      </c>
      <c r="AP17" s="1095">
        <f t="shared" si="4"/>
        <v>0</v>
      </c>
    </row>
    <row r="18" spans="1:42" s="630" customFormat="1" ht="26.25" customHeight="1">
      <c r="A18" s="624">
        <f t="shared" si="9"/>
        <v>35</v>
      </c>
      <c r="B18" s="642"/>
      <c r="C18" s="661"/>
      <c r="D18" s="702"/>
      <c r="E18" s="734"/>
      <c r="F18" s="751"/>
      <c r="G18" s="751"/>
      <c r="H18" s="774"/>
      <c r="I18" s="783"/>
      <c r="J18" s="804"/>
      <c r="K18" s="825"/>
      <c r="L18" s="825"/>
      <c r="M18" s="850">
        <f t="shared" si="0"/>
        <v>0</v>
      </c>
      <c r="N18" s="862"/>
      <c r="O18" s="862"/>
      <c r="P18" s="862"/>
      <c r="Q18" s="879"/>
      <c r="R18" s="882"/>
      <c r="S18" s="890"/>
      <c r="T18" s="914" t="str">
        <f t="shared" si="5"/>
        <v/>
      </c>
      <c r="U18" s="933"/>
      <c r="V18" s="946"/>
      <c r="W18" s="850">
        <f t="shared" si="6"/>
        <v>0</v>
      </c>
      <c r="X18" s="862"/>
      <c r="Y18" s="862"/>
      <c r="Z18" s="879"/>
      <c r="AA18" s="966"/>
      <c r="AB18" s="970">
        <f t="shared" si="7"/>
        <v>0</v>
      </c>
      <c r="AC18" s="973"/>
      <c r="AD18" s="979"/>
      <c r="AE18" s="970">
        <f t="shared" si="8"/>
        <v>0</v>
      </c>
      <c r="AF18" s="973"/>
      <c r="AG18" s="979"/>
      <c r="AH18" s="1035"/>
      <c r="AI18" s="1062"/>
      <c r="AJ18" s="1069"/>
      <c r="AK18" s="1079"/>
      <c r="AL18" s="1088"/>
      <c r="AM18" s="1095">
        <f t="shared" si="1"/>
        <v>0</v>
      </c>
      <c r="AN18" s="1103">
        <f t="shared" si="2"/>
        <v>0</v>
      </c>
      <c r="AO18" s="1095">
        <f t="shared" si="3"/>
        <v>0</v>
      </c>
      <c r="AP18" s="1095">
        <f t="shared" si="4"/>
        <v>0</v>
      </c>
    </row>
    <row r="19" spans="1:42" s="630" customFormat="1" ht="26.25" customHeight="1">
      <c r="A19" s="624">
        <f t="shared" si="9"/>
        <v>35</v>
      </c>
      <c r="B19" s="642"/>
      <c r="C19" s="661"/>
      <c r="D19" s="702"/>
      <c r="E19" s="734"/>
      <c r="F19" s="751"/>
      <c r="G19" s="751"/>
      <c r="H19" s="774"/>
      <c r="I19" s="783"/>
      <c r="J19" s="804"/>
      <c r="K19" s="825"/>
      <c r="L19" s="825"/>
      <c r="M19" s="850">
        <f t="shared" si="0"/>
        <v>0</v>
      </c>
      <c r="N19" s="862"/>
      <c r="O19" s="862"/>
      <c r="P19" s="862"/>
      <c r="Q19" s="879"/>
      <c r="R19" s="882"/>
      <c r="S19" s="890"/>
      <c r="T19" s="914" t="str">
        <f t="shared" si="5"/>
        <v/>
      </c>
      <c r="U19" s="933"/>
      <c r="V19" s="946"/>
      <c r="W19" s="850">
        <f t="shared" si="6"/>
        <v>0</v>
      </c>
      <c r="X19" s="862"/>
      <c r="Y19" s="862"/>
      <c r="Z19" s="879"/>
      <c r="AA19" s="966"/>
      <c r="AB19" s="970">
        <f t="shared" si="7"/>
        <v>0</v>
      </c>
      <c r="AC19" s="973"/>
      <c r="AD19" s="979"/>
      <c r="AE19" s="970">
        <f t="shared" si="8"/>
        <v>0</v>
      </c>
      <c r="AF19" s="973"/>
      <c r="AG19" s="979"/>
      <c r="AH19" s="1035"/>
      <c r="AI19" s="1062"/>
      <c r="AJ19" s="1069"/>
      <c r="AK19" s="1079"/>
      <c r="AL19" s="1088"/>
      <c r="AM19" s="1095">
        <f t="shared" si="1"/>
        <v>0</v>
      </c>
      <c r="AN19" s="1103">
        <f t="shared" si="2"/>
        <v>0</v>
      </c>
      <c r="AO19" s="1095">
        <f t="shared" si="3"/>
        <v>0</v>
      </c>
      <c r="AP19" s="1095">
        <f t="shared" si="4"/>
        <v>0</v>
      </c>
    </row>
    <row r="20" spans="1:42" s="630" customFormat="1" ht="26.25" customHeight="1">
      <c r="A20" s="624">
        <f t="shared" si="9"/>
        <v>35</v>
      </c>
      <c r="B20" s="642"/>
      <c r="C20" s="661"/>
      <c r="D20" s="702"/>
      <c r="E20" s="734"/>
      <c r="F20" s="751"/>
      <c r="G20" s="751"/>
      <c r="H20" s="774"/>
      <c r="I20" s="783"/>
      <c r="J20" s="804"/>
      <c r="K20" s="825"/>
      <c r="L20" s="825"/>
      <c r="M20" s="850">
        <f t="shared" si="0"/>
        <v>0</v>
      </c>
      <c r="N20" s="862"/>
      <c r="O20" s="862"/>
      <c r="P20" s="862"/>
      <c r="Q20" s="879"/>
      <c r="R20" s="882"/>
      <c r="S20" s="890"/>
      <c r="T20" s="914" t="str">
        <f t="shared" si="5"/>
        <v/>
      </c>
      <c r="U20" s="933"/>
      <c r="V20" s="946"/>
      <c r="W20" s="850">
        <f t="shared" si="6"/>
        <v>0</v>
      </c>
      <c r="X20" s="862"/>
      <c r="Y20" s="862"/>
      <c r="Z20" s="879"/>
      <c r="AA20" s="966"/>
      <c r="AB20" s="970">
        <f t="shared" si="7"/>
        <v>0</v>
      </c>
      <c r="AC20" s="973"/>
      <c r="AD20" s="979"/>
      <c r="AE20" s="970">
        <f t="shared" si="8"/>
        <v>0</v>
      </c>
      <c r="AF20" s="973"/>
      <c r="AG20" s="979"/>
      <c r="AH20" s="1035"/>
      <c r="AI20" s="1062"/>
      <c r="AJ20" s="1069"/>
      <c r="AK20" s="1079"/>
      <c r="AL20" s="1088"/>
      <c r="AM20" s="1095">
        <f t="shared" si="1"/>
        <v>0</v>
      </c>
      <c r="AN20" s="1103">
        <f t="shared" si="2"/>
        <v>0</v>
      </c>
      <c r="AO20" s="1095">
        <f t="shared" si="3"/>
        <v>0</v>
      </c>
      <c r="AP20" s="1095">
        <f t="shared" si="4"/>
        <v>0</v>
      </c>
    </row>
    <row r="21" spans="1:42" s="630" customFormat="1" ht="26.25" customHeight="1">
      <c r="A21" s="624">
        <f t="shared" si="9"/>
        <v>35</v>
      </c>
      <c r="B21" s="642"/>
      <c r="C21" s="661"/>
      <c r="D21" s="702"/>
      <c r="E21" s="734"/>
      <c r="F21" s="751"/>
      <c r="G21" s="751"/>
      <c r="H21" s="774"/>
      <c r="I21" s="783"/>
      <c r="J21" s="804"/>
      <c r="K21" s="825"/>
      <c r="L21" s="825"/>
      <c r="M21" s="850">
        <f t="shared" si="0"/>
        <v>0</v>
      </c>
      <c r="N21" s="862"/>
      <c r="O21" s="862"/>
      <c r="P21" s="862"/>
      <c r="Q21" s="879"/>
      <c r="R21" s="882"/>
      <c r="S21" s="890"/>
      <c r="T21" s="914" t="str">
        <f t="shared" si="5"/>
        <v/>
      </c>
      <c r="U21" s="933"/>
      <c r="V21" s="946"/>
      <c r="W21" s="850">
        <f t="shared" si="6"/>
        <v>0</v>
      </c>
      <c r="X21" s="862"/>
      <c r="Y21" s="862"/>
      <c r="Z21" s="879"/>
      <c r="AA21" s="966"/>
      <c r="AB21" s="970">
        <f t="shared" si="7"/>
        <v>0</v>
      </c>
      <c r="AC21" s="973"/>
      <c r="AD21" s="979"/>
      <c r="AE21" s="970">
        <f t="shared" si="8"/>
        <v>0</v>
      </c>
      <c r="AF21" s="973"/>
      <c r="AG21" s="979"/>
      <c r="AH21" s="1035"/>
      <c r="AI21" s="1062"/>
      <c r="AJ21" s="1069"/>
      <c r="AK21" s="1079"/>
      <c r="AL21" s="1088"/>
      <c r="AM21" s="1095">
        <f t="shared" si="1"/>
        <v>0</v>
      </c>
      <c r="AN21" s="1103">
        <f t="shared" si="2"/>
        <v>0</v>
      </c>
      <c r="AO21" s="1095">
        <f t="shared" si="3"/>
        <v>0</v>
      </c>
      <c r="AP21" s="1095">
        <f t="shared" si="4"/>
        <v>0</v>
      </c>
    </row>
    <row r="22" spans="1:42" s="630" customFormat="1" ht="26.25" customHeight="1">
      <c r="A22" s="624">
        <f t="shared" si="9"/>
        <v>35</v>
      </c>
      <c r="B22" s="642"/>
      <c r="C22" s="661"/>
      <c r="D22" s="702"/>
      <c r="E22" s="734"/>
      <c r="F22" s="751"/>
      <c r="G22" s="751"/>
      <c r="H22" s="774"/>
      <c r="I22" s="783"/>
      <c r="J22" s="804"/>
      <c r="K22" s="825"/>
      <c r="L22" s="825"/>
      <c r="M22" s="850">
        <f t="shared" si="0"/>
        <v>0</v>
      </c>
      <c r="N22" s="862"/>
      <c r="O22" s="862"/>
      <c r="P22" s="862"/>
      <c r="Q22" s="879"/>
      <c r="R22" s="882"/>
      <c r="S22" s="890"/>
      <c r="T22" s="914" t="str">
        <f t="shared" si="5"/>
        <v/>
      </c>
      <c r="U22" s="933"/>
      <c r="V22" s="946"/>
      <c r="W22" s="850">
        <f t="shared" si="6"/>
        <v>0</v>
      </c>
      <c r="X22" s="862"/>
      <c r="Y22" s="862"/>
      <c r="Z22" s="879"/>
      <c r="AA22" s="966"/>
      <c r="AB22" s="970">
        <f t="shared" si="7"/>
        <v>0</v>
      </c>
      <c r="AC22" s="973"/>
      <c r="AD22" s="979"/>
      <c r="AE22" s="970">
        <f t="shared" si="8"/>
        <v>0</v>
      </c>
      <c r="AF22" s="973"/>
      <c r="AG22" s="979"/>
      <c r="AH22" s="1035"/>
      <c r="AI22" s="1062"/>
      <c r="AJ22" s="1069"/>
      <c r="AK22" s="1079"/>
      <c r="AL22" s="1088"/>
      <c r="AM22" s="1095">
        <f t="shared" si="1"/>
        <v>0</v>
      </c>
      <c r="AN22" s="1103">
        <f t="shared" si="2"/>
        <v>0</v>
      </c>
      <c r="AO22" s="1095">
        <f t="shared" si="3"/>
        <v>0</v>
      </c>
      <c r="AP22" s="1095">
        <f t="shared" si="4"/>
        <v>0</v>
      </c>
    </row>
    <row r="23" spans="1:42" s="630" customFormat="1" ht="25.5" customHeight="1">
      <c r="A23" s="624">
        <f t="shared" si="9"/>
        <v>35</v>
      </c>
      <c r="B23" s="642"/>
      <c r="C23" s="661"/>
      <c r="D23" s="702"/>
      <c r="E23" s="734"/>
      <c r="F23" s="751"/>
      <c r="G23" s="751"/>
      <c r="H23" s="774"/>
      <c r="I23" s="783"/>
      <c r="J23" s="804"/>
      <c r="K23" s="825"/>
      <c r="L23" s="825"/>
      <c r="M23" s="850">
        <f t="shared" si="0"/>
        <v>0</v>
      </c>
      <c r="N23" s="862"/>
      <c r="O23" s="862"/>
      <c r="P23" s="862"/>
      <c r="Q23" s="879"/>
      <c r="R23" s="882"/>
      <c r="S23" s="890"/>
      <c r="T23" s="914" t="str">
        <f t="shared" si="5"/>
        <v/>
      </c>
      <c r="U23" s="933"/>
      <c r="V23" s="946"/>
      <c r="W23" s="850">
        <f t="shared" si="6"/>
        <v>0</v>
      </c>
      <c r="X23" s="862"/>
      <c r="Y23" s="862"/>
      <c r="Z23" s="879"/>
      <c r="AA23" s="966"/>
      <c r="AB23" s="970">
        <f t="shared" si="7"/>
        <v>0</v>
      </c>
      <c r="AC23" s="973"/>
      <c r="AD23" s="979"/>
      <c r="AE23" s="970">
        <f t="shared" si="8"/>
        <v>0</v>
      </c>
      <c r="AF23" s="973"/>
      <c r="AG23" s="979"/>
      <c r="AH23" s="1035"/>
      <c r="AI23" s="1062"/>
      <c r="AJ23" s="1069"/>
      <c r="AK23" s="1079"/>
      <c r="AL23" s="1088"/>
      <c r="AM23" s="1095">
        <f t="shared" si="1"/>
        <v>0</v>
      </c>
      <c r="AN23" s="1103">
        <f t="shared" si="2"/>
        <v>0</v>
      </c>
      <c r="AO23" s="1095">
        <f t="shared" si="3"/>
        <v>0</v>
      </c>
      <c r="AP23" s="1095">
        <f t="shared" si="4"/>
        <v>0</v>
      </c>
    </row>
    <row r="24" spans="1:42" s="630" customFormat="1" ht="25.5" customHeight="1">
      <c r="A24" s="624">
        <f t="shared" si="9"/>
        <v>35</v>
      </c>
      <c r="B24" s="642"/>
      <c r="C24" s="661"/>
      <c r="D24" s="702"/>
      <c r="E24" s="734"/>
      <c r="F24" s="751"/>
      <c r="G24" s="751"/>
      <c r="H24" s="774"/>
      <c r="I24" s="783"/>
      <c r="J24" s="804"/>
      <c r="K24" s="825"/>
      <c r="L24" s="825"/>
      <c r="M24" s="850">
        <f t="shared" si="0"/>
        <v>0</v>
      </c>
      <c r="N24" s="862"/>
      <c r="O24" s="862"/>
      <c r="P24" s="862"/>
      <c r="Q24" s="879"/>
      <c r="R24" s="882"/>
      <c r="S24" s="890"/>
      <c r="T24" s="914" t="str">
        <f t="shared" si="5"/>
        <v/>
      </c>
      <c r="U24" s="933"/>
      <c r="V24" s="946"/>
      <c r="W24" s="850">
        <f t="shared" si="6"/>
        <v>0</v>
      </c>
      <c r="X24" s="862"/>
      <c r="Y24" s="862"/>
      <c r="Z24" s="879"/>
      <c r="AA24" s="966"/>
      <c r="AB24" s="970">
        <f t="shared" si="7"/>
        <v>0</v>
      </c>
      <c r="AC24" s="973"/>
      <c r="AD24" s="979"/>
      <c r="AE24" s="970">
        <f t="shared" si="8"/>
        <v>0</v>
      </c>
      <c r="AF24" s="973"/>
      <c r="AG24" s="979"/>
      <c r="AH24" s="1035"/>
      <c r="AI24" s="1062"/>
      <c r="AJ24" s="1069"/>
      <c r="AK24" s="1079"/>
      <c r="AL24" s="1088"/>
      <c r="AM24" s="1095">
        <f t="shared" si="1"/>
        <v>0</v>
      </c>
      <c r="AN24" s="1103">
        <f t="shared" si="2"/>
        <v>0</v>
      </c>
      <c r="AO24" s="1095">
        <f t="shared" si="3"/>
        <v>0</v>
      </c>
      <c r="AP24" s="1095">
        <f t="shared" si="4"/>
        <v>0</v>
      </c>
    </row>
    <row r="25" spans="1:42" s="630" customFormat="1" ht="26.25" customHeight="1">
      <c r="A25" s="624">
        <f t="shared" si="9"/>
        <v>35</v>
      </c>
      <c r="B25" s="642"/>
      <c r="C25" s="661"/>
      <c r="D25" s="702"/>
      <c r="E25" s="735"/>
      <c r="F25" s="752"/>
      <c r="G25" s="752"/>
      <c r="H25" s="752"/>
      <c r="I25" s="784"/>
      <c r="J25" s="805"/>
      <c r="K25" s="826"/>
      <c r="L25" s="826"/>
      <c r="M25" s="850">
        <f t="shared" si="0"/>
        <v>0</v>
      </c>
      <c r="N25" s="862"/>
      <c r="O25" s="862"/>
      <c r="P25" s="862"/>
      <c r="Q25" s="879"/>
      <c r="R25" s="882"/>
      <c r="S25" s="890"/>
      <c r="T25" s="914" t="str">
        <f t="shared" si="5"/>
        <v/>
      </c>
      <c r="U25" s="933"/>
      <c r="V25" s="946"/>
      <c r="W25" s="850">
        <f t="shared" si="6"/>
        <v>0</v>
      </c>
      <c r="X25" s="862"/>
      <c r="Y25" s="862"/>
      <c r="Z25" s="879"/>
      <c r="AA25" s="966"/>
      <c r="AB25" s="970">
        <f t="shared" si="7"/>
        <v>0</v>
      </c>
      <c r="AC25" s="973"/>
      <c r="AD25" s="979"/>
      <c r="AE25" s="970">
        <f t="shared" si="8"/>
        <v>0</v>
      </c>
      <c r="AF25" s="973"/>
      <c r="AG25" s="979"/>
      <c r="AH25" s="1035"/>
      <c r="AI25" s="1062"/>
      <c r="AJ25" s="1069"/>
      <c r="AK25" s="1079"/>
      <c r="AL25" s="1088"/>
      <c r="AM25" s="1095">
        <f t="shared" si="1"/>
        <v>0</v>
      </c>
      <c r="AN25" s="1103">
        <f t="shared" si="2"/>
        <v>0</v>
      </c>
      <c r="AO25" s="1095">
        <f t="shared" si="3"/>
        <v>0</v>
      </c>
      <c r="AP25" s="1095">
        <f t="shared" si="4"/>
        <v>0</v>
      </c>
    </row>
    <row r="26" spans="1:42" s="630" customFormat="1" ht="26.25" customHeight="1">
      <c r="A26" s="624">
        <f t="shared" si="9"/>
        <v>35</v>
      </c>
      <c r="B26" s="642"/>
      <c r="C26" s="661"/>
      <c r="D26" s="702"/>
      <c r="E26" s="735"/>
      <c r="F26" s="752"/>
      <c r="G26" s="752"/>
      <c r="H26" s="752"/>
      <c r="I26" s="784"/>
      <c r="J26" s="805"/>
      <c r="K26" s="826"/>
      <c r="L26" s="826"/>
      <c r="M26" s="850">
        <f t="shared" si="0"/>
        <v>0</v>
      </c>
      <c r="N26" s="862"/>
      <c r="O26" s="862"/>
      <c r="P26" s="862"/>
      <c r="Q26" s="879"/>
      <c r="R26" s="882"/>
      <c r="S26" s="890"/>
      <c r="T26" s="914" t="str">
        <f t="shared" si="5"/>
        <v/>
      </c>
      <c r="U26" s="933"/>
      <c r="V26" s="946"/>
      <c r="W26" s="850">
        <f t="shared" si="6"/>
        <v>0</v>
      </c>
      <c r="X26" s="862"/>
      <c r="Y26" s="862"/>
      <c r="Z26" s="879"/>
      <c r="AA26" s="966"/>
      <c r="AB26" s="970">
        <f t="shared" si="7"/>
        <v>0</v>
      </c>
      <c r="AC26" s="973"/>
      <c r="AD26" s="979"/>
      <c r="AE26" s="970">
        <f t="shared" si="8"/>
        <v>0</v>
      </c>
      <c r="AF26" s="973"/>
      <c r="AG26" s="979"/>
      <c r="AH26" s="1035"/>
      <c r="AI26" s="1062"/>
      <c r="AJ26" s="1069"/>
      <c r="AK26" s="1079"/>
      <c r="AL26" s="1088"/>
      <c r="AM26" s="1095">
        <f t="shared" si="1"/>
        <v>0</v>
      </c>
      <c r="AN26" s="1103">
        <f t="shared" si="2"/>
        <v>0</v>
      </c>
      <c r="AO26" s="1095">
        <f t="shared" si="3"/>
        <v>0</v>
      </c>
      <c r="AP26" s="1095">
        <f t="shared" si="4"/>
        <v>0</v>
      </c>
    </row>
    <row r="27" spans="1:42" s="630" customFormat="1" ht="26.25" customHeight="1">
      <c r="A27" s="624">
        <f t="shared" si="9"/>
        <v>35</v>
      </c>
      <c r="B27" s="642"/>
      <c r="C27" s="661"/>
      <c r="D27" s="702"/>
      <c r="E27" s="735"/>
      <c r="F27" s="752"/>
      <c r="G27" s="752"/>
      <c r="H27" s="752"/>
      <c r="I27" s="784"/>
      <c r="J27" s="805"/>
      <c r="K27" s="826"/>
      <c r="L27" s="826"/>
      <c r="M27" s="850">
        <f t="shared" si="0"/>
        <v>0</v>
      </c>
      <c r="N27" s="862"/>
      <c r="O27" s="862"/>
      <c r="P27" s="862"/>
      <c r="Q27" s="879"/>
      <c r="R27" s="882"/>
      <c r="S27" s="890"/>
      <c r="T27" s="914" t="str">
        <f t="shared" si="5"/>
        <v/>
      </c>
      <c r="U27" s="933"/>
      <c r="V27" s="946"/>
      <c r="W27" s="850">
        <f t="shared" si="6"/>
        <v>0</v>
      </c>
      <c r="X27" s="862"/>
      <c r="Y27" s="862"/>
      <c r="Z27" s="879"/>
      <c r="AA27" s="966"/>
      <c r="AB27" s="970">
        <f t="shared" si="7"/>
        <v>0</v>
      </c>
      <c r="AC27" s="973"/>
      <c r="AD27" s="979"/>
      <c r="AE27" s="970">
        <f t="shared" si="8"/>
        <v>0</v>
      </c>
      <c r="AF27" s="973"/>
      <c r="AG27" s="979"/>
      <c r="AH27" s="1035"/>
      <c r="AI27" s="1062"/>
      <c r="AJ27" s="1069"/>
      <c r="AK27" s="1079"/>
      <c r="AL27" s="1088"/>
      <c r="AM27" s="1095">
        <f t="shared" si="1"/>
        <v>0</v>
      </c>
      <c r="AN27" s="1103">
        <f t="shared" si="2"/>
        <v>0</v>
      </c>
      <c r="AO27" s="1095">
        <f t="shared" si="3"/>
        <v>0</v>
      </c>
      <c r="AP27" s="1095">
        <f t="shared" si="4"/>
        <v>0</v>
      </c>
    </row>
    <row r="28" spans="1:42" s="630" customFormat="1" ht="26.25" customHeight="1">
      <c r="A28" s="624">
        <f t="shared" si="9"/>
        <v>35</v>
      </c>
      <c r="B28" s="642"/>
      <c r="C28" s="661"/>
      <c r="D28" s="702"/>
      <c r="E28" s="735"/>
      <c r="F28" s="752"/>
      <c r="G28" s="752"/>
      <c r="H28" s="752"/>
      <c r="I28" s="784"/>
      <c r="J28" s="805"/>
      <c r="K28" s="826"/>
      <c r="L28" s="826"/>
      <c r="M28" s="850">
        <f t="shared" si="0"/>
        <v>0</v>
      </c>
      <c r="N28" s="862"/>
      <c r="O28" s="862"/>
      <c r="P28" s="862"/>
      <c r="Q28" s="879"/>
      <c r="R28" s="882"/>
      <c r="S28" s="890"/>
      <c r="T28" s="914" t="str">
        <f t="shared" si="5"/>
        <v/>
      </c>
      <c r="U28" s="933"/>
      <c r="V28" s="946"/>
      <c r="W28" s="850">
        <f t="shared" si="6"/>
        <v>0</v>
      </c>
      <c r="X28" s="862"/>
      <c r="Y28" s="862"/>
      <c r="Z28" s="879"/>
      <c r="AA28" s="966"/>
      <c r="AB28" s="970">
        <f t="shared" si="7"/>
        <v>0</v>
      </c>
      <c r="AC28" s="973"/>
      <c r="AD28" s="979"/>
      <c r="AE28" s="970">
        <f t="shared" si="8"/>
        <v>0</v>
      </c>
      <c r="AF28" s="973"/>
      <c r="AG28" s="979"/>
      <c r="AH28" s="1035"/>
      <c r="AI28" s="1062"/>
      <c r="AJ28" s="1069"/>
      <c r="AK28" s="1079"/>
      <c r="AL28" s="1088"/>
      <c r="AM28" s="1095">
        <f t="shared" si="1"/>
        <v>0</v>
      </c>
      <c r="AN28" s="1103">
        <f t="shared" si="2"/>
        <v>0</v>
      </c>
      <c r="AO28" s="1095">
        <f t="shared" si="3"/>
        <v>0</v>
      </c>
      <c r="AP28" s="1095">
        <f t="shared" si="4"/>
        <v>0</v>
      </c>
    </row>
    <row r="29" spans="1:42" s="630" customFormat="1" ht="26.25" customHeight="1">
      <c r="A29" s="624">
        <f t="shared" si="9"/>
        <v>35</v>
      </c>
      <c r="B29" s="642"/>
      <c r="C29" s="661"/>
      <c r="D29" s="702"/>
      <c r="E29" s="735"/>
      <c r="F29" s="752"/>
      <c r="G29" s="752"/>
      <c r="H29" s="752"/>
      <c r="I29" s="784"/>
      <c r="J29" s="805"/>
      <c r="K29" s="826"/>
      <c r="L29" s="826"/>
      <c r="M29" s="850">
        <f t="shared" si="0"/>
        <v>0</v>
      </c>
      <c r="N29" s="862"/>
      <c r="O29" s="862"/>
      <c r="P29" s="862"/>
      <c r="Q29" s="879"/>
      <c r="R29" s="882"/>
      <c r="S29" s="890"/>
      <c r="T29" s="914" t="str">
        <f t="shared" si="5"/>
        <v/>
      </c>
      <c r="U29" s="933"/>
      <c r="V29" s="946"/>
      <c r="W29" s="850">
        <f t="shared" si="6"/>
        <v>0</v>
      </c>
      <c r="X29" s="862"/>
      <c r="Y29" s="862"/>
      <c r="Z29" s="879"/>
      <c r="AA29" s="966"/>
      <c r="AB29" s="970">
        <f t="shared" si="7"/>
        <v>0</v>
      </c>
      <c r="AC29" s="973"/>
      <c r="AD29" s="979"/>
      <c r="AE29" s="970">
        <f t="shared" si="8"/>
        <v>0</v>
      </c>
      <c r="AF29" s="973"/>
      <c r="AG29" s="979"/>
      <c r="AH29" s="1035"/>
      <c r="AI29" s="1062"/>
      <c r="AJ29" s="1069"/>
      <c r="AK29" s="1079"/>
      <c r="AL29" s="1088"/>
      <c r="AM29" s="1095">
        <f t="shared" si="1"/>
        <v>0</v>
      </c>
      <c r="AN29" s="1103">
        <f t="shared" si="2"/>
        <v>0</v>
      </c>
      <c r="AO29" s="1095">
        <f t="shared" si="3"/>
        <v>0</v>
      </c>
      <c r="AP29" s="1095">
        <f t="shared" si="4"/>
        <v>0</v>
      </c>
    </row>
    <row r="30" spans="1:42" s="630" customFormat="1" ht="26.25" customHeight="1">
      <c r="A30" s="624">
        <f t="shared" si="9"/>
        <v>35</v>
      </c>
      <c r="B30" s="642"/>
      <c r="C30" s="661"/>
      <c r="D30" s="702"/>
      <c r="E30" s="735"/>
      <c r="F30" s="752"/>
      <c r="G30" s="752"/>
      <c r="H30" s="752"/>
      <c r="I30" s="784"/>
      <c r="J30" s="805"/>
      <c r="K30" s="826"/>
      <c r="L30" s="826"/>
      <c r="M30" s="850">
        <f t="shared" si="0"/>
        <v>0</v>
      </c>
      <c r="N30" s="862"/>
      <c r="O30" s="862"/>
      <c r="P30" s="862"/>
      <c r="Q30" s="879"/>
      <c r="R30" s="882"/>
      <c r="S30" s="890"/>
      <c r="T30" s="914" t="str">
        <f t="shared" si="5"/>
        <v/>
      </c>
      <c r="U30" s="933"/>
      <c r="V30" s="946"/>
      <c r="W30" s="850">
        <f t="shared" si="6"/>
        <v>0</v>
      </c>
      <c r="X30" s="862"/>
      <c r="Y30" s="862"/>
      <c r="Z30" s="879"/>
      <c r="AA30" s="966"/>
      <c r="AB30" s="970">
        <f t="shared" si="7"/>
        <v>0</v>
      </c>
      <c r="AC30" s="973"/>
      <c r="AD30" s="979"/>
      <c r="AE30" s="970">
        <f t="shared" si="8"/>
        <v>0</v>
      </c>
      <c r="AF30" s="973"/>
      <c r="AG30" s="979"/>
      <c r="AH30" s="1035"/>
      <c r="AI30" s="1062"/>
      <c r="AJ30" s="1069"/>
      <c r="AK30" s="1079"/>
      <c r="AL30" s="1088"/>
      <c r="AM30" s="1095">
        <f t="shared" si="1"/>
        <v>0</v>
      </c>
      <c r="AN30" s="1103">
        <f t="shared" si="2"/>
        <v>0</v>
      </c>
      <c r="AO30" s="1095">
        <f t="shared" si="3"/>
        <v>0</v>
      </c>
      <c r="AP30" s="1095">
        <f t="shared" si="4"/>
        <v>0</v>
      </c>
    </row>
    <row r="31" spans="1:42" s="630" customFormat="1" ht="26.25" customHeight="1">
      <c r="A31" s="624">
        <f t="shared" si="9"/>
        <v>35</v>
      </c>
      <c r="B31" s="643"/>
      <c r="C31" s="662"/>
      <c r="D31" s="703"/>
      <c r="E31" s="736"/>
      <c r="F31" s="753"/>
      <c r="G31" s="753"/>
      <c r="H31" s="753"/>
      <c r="I31" s="785"/>
      <c r="J31" s="806"/>
      <c r="K31" s="827"/>
      <c r="L31" s="827"/>
      <c r="M31" s="850">
        <f t="shared" si="0"/>
        <v>0</v>
      </c>
      <c r="N31" s="862"/>
      <c r="O31" s="862"/>
      <c r="P31" s="862"/>
      <c r="Q31" s="879"/>
      <c r="R31" s="883"/>
      <c r="S31" s="891"/>
      <c r="T31" s="914" t="str">
        <f t="shared" si="5"/>
        <v/>
      </c>
      <c r="U31" s="934"/>
      <c r="V31" s="947"/>
      <c r="W31" s="850">
        <f t="shared" si="6"/>
        <v>0</v>
      </c>
      <c r="X31" s="862"/>
      <c r="Y31" s="862"/>
      <c r="Z31" s="879"/>
      <c r="AA31" s="967"/>
      <c r="AB31" s="970">
        <f t="shared" si="7"/>
        <v>0</v>
      </c>
      <c r="AC31" s="973"/>
      <c r="AD31" s="979"/>
      <c r="AE31" s="993">
        <f t="shared" si="8"/>
        <v>0</v>
      </c>
      <c r="AF31" s="1004"/>
      <c r="AG31" s="1018"/>
      <c r="AH31" s="1036"/>
      <c r="AI31" s="1062"/>
      <c r="AJ31" s="1069"/>
      <c r="AK31" s="1080"/>
      <c r="AL31" s="1088"/>
      <c r="AM31" s="1095">
        <f t="shared" si="1"/>
        <v>0</v>
      </c>
      <c r="AN31" s="1103">
        <f t="shared" si="2"/>
        <v>0</v>
      </c>
      <c r="AO31" s="1095">
        <f t="shared" si="3"/>
        <v>0</v>
      </c>
      <c r="AP31" s="1095">
        <f t="shared" si="4"/>
        <v>0</v>
      </c>
    </row>
    <row r="32" spans="1:42" s="630" customFormat="1" ht="26.25" customHeight="1">
      <c r="A32" s="624">
        <f t="shared" si="9"/>
        <v>35</v>
      </c>
      <c r="B32" s="644" t="s">
        <v>361</v>
      </c>
      <c r="C32" s="663"/>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968"/>
      <c r="AB32" s="971">
        <f>SUM(AB14:AD31)</f>
        <v>0</v>
      </c>
      <c r="AC32" s="974"/>
      <c r="AD32" s="980"/>
      <c r="AE32" s="994">
        <f>SUM(AE14:AG31)</f>
        <v>0</v>
      </c>
      <c r="AF32" s="994"/>
      <c r="AG32" s="1019"/>
      <c r="AH32" s="1037"/>
      <c r="AI32" s="1062"/>
      <c r="AJ32" s="1070"/>
      <c r="AK32" s="1081">
        <f>SUM(AK14:AK31)</f>
        <v>0</v>
      </c>
      <c r="AL32" s="1088"/>
      <c r="AM32" s="1096"/>
      <c r="AN32" s="1096"/>
      <c r="AO32" s="1096"/>
      <c r="AP32" s="1096"/>
    </row>
    <row r="33" spans="1:42" ht="21" customHeight="1"/>
    <row r="34" spans="1:42" ht="26.25" customHeight="1">
      <c r="A34" s="624">
        <v>35</v>
      </c>
      <c r="B34" s="645" t="s">
        <v>326</v>
      </c>
      <c r="C34" s="645"/>
      <c r="D34" s="645"/>
      <c r="E34" s="645"/>
      <c r="F34" s="645"/>
      <c r="G34" s="645"/>
      <c r="H34" s="645"/>
      <c r="I34" s="645"/>
      <c r="J34" s="645"/>
      <c r="K34" s="645"/>
      <c r="L34" s="645"/>
      <c r="M34" s="645"/>
      <c r="N34" s="645"/>
      <c r="O34" s="645"/>
      <c r="P34" s="645"/>
      <c r="Q34" s="645"/>
      <c r="R34" s="645"/>
      <c r="S34" s="892"/>
      <c r="T34" s="892"/>
      <c r="U34" s="892"/>
      <c r="V34" s="892"/>
      <c r="W34" s="892"/>
      <c r="X34" s="892"/>
      <c r="Y34" s="892"/>
      <c r="Z34" s="892"/>
      <c r="AA34" s="892"/>
      <c r="AB34" s="892"/>
      <c r="AC34" s="892"/>
      <c r="AD34" s="892"/>
      <c r="AE34" s="892"/>
      <c r="AF34" s="892"/>
      <c r="AG34" s="892"/>
      <c r="AH34" s="892"/>
      <c r="AI34" s="634"/>
      <c r="AJ34" s="634"/>
    </row>
    <row r="35" spans="1:42" ht="15" customHeight="1">
      <c r="A35" s="624">
        <v>20</v>
      </c>
      <c r="B35" s="646" t="s">
        <v>319</v>
      </c>
      <c r="C35" s="646"/>
      <c r="D35" s="646"/>
      <c r="E35" s="646"/>
      <c r="F35" s="646"/>
      <c r="G35" s="646"/>
      <c r="H35" s="646"/>
      <c r="I35" s="646"/>
      <c r="J35" s="646"/>
      <c r="K35" s="646"/>
      <c r="L35" s="646"/>
      <c r="M35" s="646"/>
      <c r="N35" s="646"/>
      <c r="O35" s="646"/>
      <c r="P35" s="646"/>
      <c r="Q35" s="646"/>
      <c r="R35" s="646"/>
      <c r="S35" s="893"/>
      <c r="T35" s="893"/>
      <c r="U35" s="893"/>
      <c r="V35" s="893"/>
      <c r="W35" s="893"/>
      <c r="X35" s="893"/>
      <c r="Y35" s="893"/>
      <c r="Z35" s="893"/>
      <c r="AA35" s="893"/>
      <c r="AB35" s="893"/>
      <c r="AC35" s="893"/>
      <c r="AD35" s="893"/>
      <c r="AE35" s="893"/>
      <c r="AF35" s="893"/>
      <c r="AG35" s="893"/>
      <c r="AH35" s="893"/>
    </row>
    <row r="36" spans="1:42" ht="15" customHeight="1">
      <c r="A36" s="624">
        <f t="shared" ref="A36:A41" si="10">+A35</f>
        <v>20</v>
      </c>
      <c r="C36" s="664" t="s">
        <v>302</v>
      </c>
      <c r="D36" s="704"/>
      <c r="E36" s="704"/>
      <c r="F36" s="704"/>
      <c r="G36" s="704"/>
      <c r="H36" s="704"/>
      <c r="I36" s="704"/>
      <c r="J36" s="704"/>
      <c r="K36" s="704"/>
      <c r="L36" s="704"/>
      <c r="M36" s="704"/>
      <c r="N36" s="704"/>
      <c r="O36" s="704"/>
      <c r="P36" s="704"/>
      <c r="Q36" s="704"/>
      <c r="R36" s="704"/>
      <c r="S36" s="894" t="s">
        <v>303</v>
      </c>
      <c r="T36" s="716"/>
      <c r="U36" s="716"/>
      <c r="V36" s="716"/>
      <c r="W36" s="716"/>
      <c r="X36" s="716"/>
      <c r="Y36" s="716"/>
      <c r="Z36" s="716"/>
      <c r="AA36" s="716"/>
      <c r="AB36" s="716"/>
      <c r="AC36" s="716"/>
      <c r="AD36" s="716"/>
      <c r="AE36" s="716"/>
      <c r="AF36" s="716"/>
      <c r="AG36" s="716"/>
      <c r="AH36" s="1038"/>
    </row>
    <row r="37" spans="1:42" ht="15" customHeight="1">
      <c r="A37" s="624">
        <f t="shared" si="10"/>
        <v>20</v>
      </c>
      <c r="C37" s="665" t="s">
        <v>128</v>
      </c>
      <c r="D37" s="705"/>
      <c r="E37" s="705"/>
      <c r="F37" s="705"/>
      <c r="G37" s="705"/>
      <c r="H37" s="705"/>
      <c r="I37" s="705"/>
      <c r="J37" s="705"/>
      <c r="K37" s="705"/>
      <c r="L37" s="705"/>
      <c r="M37" s="705"/>
      <c r="N37" s="705"/>
      <c r="O37" s="705"/>
      <c r="P37" s="705"/>
      <c r="Q37" s="705"/>
      <c r="R37" s="705"/>
      <c r="S37" s="895" t="s">
        <v>267</v>
      </c>
      <c r="T37" s="915"/>
      <c r="U37" s="915"/>
      <c r="V37" s="915"/>
      <c r="W37" s="915"/>
      <c r="X37" s="915"/>
      <c r="Y37" s="915"/>
      <c r="Z37" s="915"/>
      <c r="AA37" s="915"/>
      <c r="AB37" s="915"/>
      <c r="AC37" s="915"/>
      <c r="AD37" s="915"/>
      <c r="AE37" s="915"/>
      <c r="AF37" s="915"/>
      <c r="AG37" s="915"/>
      <c r="AH37" s="1039"/>
    </row>
    <row r="38" spans="1:42" ht="15" customHeight="1">
      <c r="A38" s="624">
        <f t="shared" si="10"/>
        <v>20</v>
      </c>
      <c r="C38" s="666"/>
      <c r="D38" s="706"/>
      <c r="E38" s="706"/>
      <c r="F38" s="706"/>
      <c r="G38" s="706"/>
      <c r="H38" s="706"/>
      <c r="I38" s="706"/>
      <c r="J38" s="706"/>
      <c r="K38" s="706"/>
      <c r="L38" s="706"/>
      <c r="M38" s="706"/>
      <c r="N38" s="706"/>
      <c r="O38" s="706"/>
      <c r="P38" s="706"/>
      <c r="Q38" s="706"/>
      <c r="R38" s="706"/>
      <c r="S38" s="896"/>
      <c r="T38" s="916"/>
      <c r="U38" s="916"/>
      <c r="V38" s="916"/>
      <c r="W38" s="916"/>
      <c r="X38" s="916"/>
      <c r="Y38" s="916"/>
      <c r="Z38" s="916"/>
      <c r="AA38" s="916"/>
      <c r="AB38" s="916"/>
      <c r="AC38" s="916"/>
      <c r="AD38" s="916"/>
      <c r="AE38" s="916"/>
      <c r="AF38" s="916"/>
      <c r="AG38" s="916"/>
      <c r="AH38" s="1040"/>
    </row>
    <row r="39" spans="1:42" ht="15" customHeight="1">
      <c r="A39" s="624">
        <f t="shared" si="10"/>
        <v>20</v>
      </c>
      <c r="C39" s="667" t="s">
        <v>268</v>
      </c>
      <c r="D39" s="707"/>
      <c r="E39" s="707"/>
      <c r="F39" s="707"/>
      <c r="G39" s="707"/>
      <c r="H39" s="707"/>
      <c r="I39" s="707"/>
      <c r="J39" s="707"/>
      <c r="K39" s="707"/>
      <c r="L39" s="707"/>
      <c r="M39" s="707"/>
      <c r="N39" s="707"/>
      <c r="O39" s="707"/>
      <c r="P39" s="707"/>
      <c r="Q39" s="707"/>
      <c r="R39" s="707"/>
      <c r="S39" s="897" t="s">
        <v>327</v>
      </c>
      <c r="T39" s="917"/>
      <c r="U39" s="917"/>
      <c r="V39" s="917"/>
      <c r="W39" s="917"/>
      <c r="X39" s="917"/>
      <c r="Y39" s="917"/>
      <c r="Z39" s="917"/>
      <c r="AA39" s="917"/>
      <c r="AB39" s="917"/>
      <c r="AC39" s="917"/>
      <c r="AD39" s="917"/>
      <c r="AE39" s="917"/>
      <c r="AF39" s="917"/>
      <c r="AG39" s="917"/>
      <c r="AH39" s="1041"/>
    </row>
    <row r="40" spans="1:42" ht="15" customHeight="1">
      <c r="A40" s="624">
        <f t="shared" si="10"/>
        <v>20</v>
      </c>
      <c r="C40" s="667"/>
      <c r="D40" s="707"/>
      <c r="E40" s="707"/>
      <c r="F40" s="707"/>
      <c r="G40" s="707"/>
      <c r="H40" s="707"/>
      <c r="I40" s="707"/>
      <c r="J40" s="707"/>
      <c r="K40" s="707"/>
      <c r="L40" s="707"/>
      <c r="M40" s="707"/>
      <c r="N40" s="707"/>
      <c r="O40" s="707"/>
      <c r="P40" s="707"/>
      <c r="Q40" s="707"/>
      <c r="R40" s="707"/>
      <c r="S40" s="898"/>
      <c r="T40" s="918"/>
      <c r="U40" s="918"/>
      <c r="V40" s="918"/>
      <c r="W40" s="918"/>
      <c r="X40" s="918"/>
      <c r="Y40" s="918"/>
      <c r="Z40" s="918"/>
      <c r="AA40" s="918"/>
      <c r="AB40" s="918"/>
      <c r="AC40" s="918"/>
      <c r="AD40" s="918"/>
      <c r="AE40" s="918"/>
      <c r="AF40" s="918"/>
      <c r="AG40" s="918"/>
      <c r="AH40" s="1042"/>
    </row>
    <row r="41" spans="1:42" ht="15" customHeight="1">
      <c r="A41" s="624">
        <f t="shared" si="10"/>
        <v>20</v>
      </c>
      <c r="C41" s="667"/>
      <c r="D41" s="707"/>
      <c r="E41" s="707"/>
      <c r="F41" s="707"/>
      <c r="G41" s="707"/>
      <c r="H41" s="707"/>
      <c r="I41" s="707"/>
      <c r="J41" s="707"/>
      <c r="K41" s="707"/>
      <c r="L41" s="707"/>
      <c r="M41" s="707"/>
      <c r="N41" s="707"/>
      <c r="O41" s="707"/>
      <c r="P41" s="707"/>
      <c r="Q41" s="707"/>
      <c r="R41" s="707"/>
      <c r="S41" s="898"/>
      <c r="T41" s="918"/>
      <c r="U41" s="918"/>
      <c r="V41" s="918"/>
      <c r="W41" s="918"/>
      <c r="X41" s="918"/>
      <c r="Y41" s="918"/>
      <c r="Z41" s="918"/>
      <c r="AA41" s="918"/>
      <c r="AB41" s="918"/>
      <c r="AC41" s="918"/>
      <c r="AD41" s="918"/>
      <c r="AE41" s="918"/>
      <c r="AF41" s="918"/>
      <c r="AG41" s="918"/>
      <c r="AH41" s="1042"/>
    </row>
    <row r="42" spans="1:42" ht="7.5" customHeight="1">
      <c r="A42" s="624">
        <v>10</v>
      </c>
      <c r="C42" s="667"/>
      <c r="D42" s="707"/>
      <c r="E42" s="707"/>
      <c r="F42" s="707"/>
      <c r="G42" s="707"/>
      <c r="H42" s="707"/>
      <c r="I42" s="707"/>
      <c r="J42" s="707"/>
      <c r="K42" s="707"/>
      <c r="L42" s="707"/>
      <c r="M42" s="707"/>
      <c r="N42" s="707"/>
      <c r="O42" s="707"/>
      <c r="P42" s="707"/>
      <c r="Q42" s="707"/>
      <c r="R42" s="707"/>
      <c r="S42" s="896"/>
      <c r="T42" s="916"/>
      <c r="U42" s="916"/>
      <c r="V42" s="916"/>
      <c r="W42" s="916"/>
      <c r="X42" s="916"/>
      <c r="Y42" s="916"/>
      <c r="Z42" s="916"/>
      <c r="AA42" s="916"/>
      <c r="AB42" s="916"/>
      <c r="AC42" s="916"/>
      <c r="AD42" s="916"/>
      <c r="AE42" s="916"/>
      <c r="AF42" s="916"/>
      <c r="AG42" s="916"/>
      <c r="AH42" s="1040"/>
    </row>
    <row r="43" spans="1:42" ht="15" customHeight="1">
      <c r="A43" s="624">
        <v>20</v>
      </c>
      <c r="C43" s="666" t="s">
        <v>269</v>
      </c>
      <c r="D43" s="706"/>
      <c r="E43" s="706"/>
      <c r="F43" s="706"/>
      <c r="G43" s="706"/>
      <c r="H43" s="706"/>
      <c r="I43" s="706"/>
      <c r="J43" s="706"/>
      <c r="K43" s="706"/>
      <c r="L43" s="706"/>
      <c r="M43" s="706"/>
      <c r="N43" s="706"/>
      <c r="O43" s="706"/>
      <c r="P43" s="706"/>
      <c r="Q43" s="706"/>
      <c r="R43" s="706"/>
      <c r="S43" s="897" t="s">
        <v>272</v>
      </c>
      <c r="T43" s="917"/>
      <c r="U43" s="917"/>
      <c r="V43" s="917"/>
      <c r="W43" s="917"/>
      <c r="X43" s="917"/>
      <c r="Y43" s="917"/>
      <c r="Z43" s="917"/>
      <c r="AA43" s="917"/>
      <c r="AB43" s="917"/>
      <c r="AC43" s="917"/>
      <c r="AD43" s="917"/>
      <c r="AE43" s="917"/>
      <c r="AF43" s="917"/>
      <c r="AG43" s="917"/>
      <c r="AH43" s="1041"/>
    </row>
    <row r="44" spans="1:42" ht="15" customHeight="1">
      <c r="A44" s="624">
        <f>+A43</f>
        <v>20</v>
      </c>
      <c r="C44" s="668"/>
      <c r="D44" s="708"/>
      <c r="E44" s="708"/>
      <c r="F44" s="708"/>
      <c r="G44" s="708"/>
      <c r="H44" s="708"/>
      <c r="I44" s="708"/>
      <c r="J44" s="708"/>
      <c r="K44" s="708"/>
      <c r="L44" s="708"/>
      <c r="M44" s="708"/>
      <c r="N44" s="708"/>
      <c r="O44" s="708"/>
      <c r="P44" s="708"/>
      <c r="Q44" s="708"/>
      <c r="R44" s="708"/>
      <c r="S44" s="899"/>
      <c r="T44" s="919"/>
      <c r="U44" s="919"/>
      <c r="V44" s="919"/>
      <c r="W44" s="919"/>
      <c r="X44" s="919"/>
      <c r="Y44" s="919"/>
      <c r="Z44" s="919"/>
      <c r="AA44" s="919"/>
      <c r="AB44" s="919"/>
      <c r="AC44" s="919"/>
      <c r="AD44" s="919"/>
      <c r="AE44" s="919"/>
      <c r="AF44" s="919"/>
      <c r="AG44" s="919"/>
      <c r="AH44" s="1043"/>
    </row>
    <row r="45" spans="1:42" ht="10.5" customHeight="1">
      <c r="A45" s="624">
        <v>15</v>
      </c>
      <c r="C45" s="669"/>
      <c r="D45" s="669"/>
      <c r="E45" s="669"/>
      <c r="F45" s="669"/>
      <c r="G45" s="669"/>
      <c r="H45" s="669"/>
      <c r="I45" s="669"/>
      <c r="J45" s="669"/>
      <c r="K45" s="669"/>
      <c r="L45" s="669"/>
      <c r="M45" s="669"/>
      <c r="N45" s="669"/>
      <c r="O45" s="669"/>
      <c r="P45" s="669"/>
      <c r="Q45" s="669"/>
      <c r="R45" s="669"/>
      <c r="S45" s="669"/>
      <c r="T45" s="669"/>
      <c r="U45" s="669"/>
      <c r="V45" s="669"/>
      <c r="W45" s="669"/>
      <c r="X45" s="669"/>
      <c r="Y45" s="669"/>
      <c r="Z45" s="669"/>
      <c r="AA45" s="669"/>
      <c r="AB45" s="669"/>
      <c r="AC45" s="669"/>
      <c r="AD45" s="669"/>
      <c r="AE45" s="669"/>
      <c r="AF45" s="669"/>
      <c r="AG45" s="669"/>
      <c r="AH45" s="669"/>
    </row>
    <row r="46" spans="1:42" ht="15" customHeight="1">
      <c r="A46" s="624">
        <f>+A44</f>
        <v>20</v>
      </c>
      <c r="B46" s="646" t="s">
        <v>320</v>
      </c>
      <c r="C46" s="646"/>
      <c r="D46" s="646"/>
      <c r="E46" s="646"/>
      <c r="F46" s="646"/>
      <c r="G46" s="646"/>
      <c r="H46" s="646"/>
      <c r="I46" s="646"/>
      <c r="J46" s="646"/>
      <c r="K46" s="646"/>
      <c r="L46" s="646"/>
      <c r="M46" s="646"/>
      <c r="N46" s="646"/>
      <c r="O46" s="646"/>
      <c r="P46" s="646"/>
      <c r="Q46" s="646"/>
      <c r="R46" s="646"/>
      <c r="S46" s="900"/>
      <c r="T46" s="900"/>
      <c r="U46" s="900"/>
      <c r="V46" s="900"/>
      <c r="W46" s="900"/>
      <c r="X46" s="900"/>
      <c r="Y46" s="900"/>
      <c r="Z46" s="900"/>
      <c r="AA46" s="900"/>
      <c r="AB46" s="900"/>
      <c r="AC46" s="900"/>
      <c r="AD46" s="900"/>
      <c r="AE46" s="900"/>
      <c r="AF46" s="900"/>
      <c r="AG46" s="900"/>
      <c r="AH46" s="900"/>
    </row>
    <row r="47" spans="1:42" s="628" customFormat="1" ht="15" customHeight="1">
      <c r="A47" s="624">
        <f>+A46</f>
        <v>20</v>
      </c>
      <c r="B47" s="647" t="s">
        <v>275</v>
      </c>
      <c r="C47" s="647"/>
      <c r="D47" s="647"/>
      <c r="E47" s="647"/>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M47" s="1097"/>
      <c r="AN47" s="1097"/>
      <c r="AO47" s="1097"/>
      <c r="AP47" s="1097"/>
    </row>
    <row r="48" spans="1:42" s="628" customFormat="1" ht="7.5" customHeight="1">
      <c r="A48" s="624">
        <v>10</v>
      </c>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981"/>
      <c r="AE48" s="981"/>
      <c r="AF48" s="981"/>
      <c r="AG48" s="981"/>
      <c r="AH48" s="981"/>
      <c r="AM48" s="1097"/>
      <c r="AN48" s="1097"/>
      <c r="AO48" s="1097"/>
      <c r="AP48" s="1097"/>
    </row>
    <row r="49" spans="1:42" s="628" customFormat="1" ht="15" customHeight="1">
      <c r="A49" s="624">
        <f>+A47</f>
        <v>20</v>
      </c>
      <c r="C49" s="647" t="s">
        <v>294</v>
      </c>
      <c r="D49" s="647"/>
      <c r="E49" s="647"/>
      <c r="F49" s="647"/>
      <c r="G49" s="647"/>
      <c r="H49" s="647"/>
      <c r="I49" s="647"/>
      <c r="J49" s="647"/>
      <c r="K49" s="647"/>
      <c r="L49" s="647"/>
      <c r="M49" s="647"/>
      <c r="N49" s="647"/>
      <c r="O49" s="871"/>
      <c r="P49" s="871"/>
      <c r="Q49" s="871"/>
      <c r="R49" s="871"/>
      <c r="S49" s="871"/>
      <c r="T49" s="871"/>
      <c r="U49" s="871"/>
      <c r="V49" s="871"/>
      <c r="W49" s="871"/>
      <c r="X49" s="871"/>
      <c r="Y49" s="871"/>
      <c r="Z49" s="871"/>
      <c r="AA49" s="871"/>
      <c r="AB49" s="871"/>
      <c r="AC49" s="871"/>
      <c r="AD49" s="871"/>
      <c r="AE49" s="871"/>
      <c r="AF49" s="871"/>
      <c r="AG49" s="871"/>
      <c r="AH49" s="871"/>
      <c r="AM49" s="1097"/>
      <c r="AN49" s="1097"/>
      <c r="AO49" s="1097"/>
      <c r="AP49" s="1097"/>
    </row>
    <row r="50" spans="1:42" s="628" customFormat="1" ht="15" customHeight="1">
      <c r="A50" s="624">
        <f>+A49</f>
        <v>20</v>
      </c>
      <c r="B50" s="628" t="s">
        <v>273</v>
      </c>
      <c r="C50" s="671" t="s">
        <v>146</v>
      </c>
      <c r="D50" s="671"/>
      <c r="E50" s="671"/>
      <c r="F50" s="671"/>
      <c r="G50" s="671"/>
      <c r="H50" s="671"/>
      <c r="I50" s="671"/>
      <c r="J50" s="671"/>
      <c r="K50" s="671"/>
      <c r="L50" s="671"/>
      <c r="M50" s="671"/>
      <c r="N50" s="671"/>
      <c r="O50" s="671"/>
      <c r="P50" s="671"/>
      <c r="Q50" s="671"/>
      <c r="R50" s="671"/>
      <c r="S50" s="671"/>
      <c r="T50" s="671"/>
      <c r="U50" s="671"/>
      <c r="V50" s="671"/>
      <c r="W50" s="671"/>
      <c r="X50" s="671"/>
      <c r="Y50" s="671"/>
      <c r="Z50" s="671"/>
      <c r="AA50" s="671"/>
      <c r="AB50" s="671"/>
      <c r="AC50" s="671"/>
      <c r="AD50" s="671"/>
      <c r="AE50" s="671"/>
      <c r="AF50" s="671"/>
      <c r="AG50" s="671"/>
      <c r="AH50" s="671"/>
      <c r="AM50" s="1097"/>
      <c r="AN50" s="1097"/>
      <c r="AO50" s="1097"/>
      <c r="AP50" s="1097"/>
    </row>
    <row r="51" spans="1:42" s="628" customFormat="1" ht="15" customHeight="1">
      <c r="A51" s="624">
        <f>+A50</f>
        <v>20</v>
      </c>
      <c r="B51" s="647"/>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M51" s="1097"/>
      <c r="AN51" s="1097"/>
      <c r="AO51" s="1097"/>
      <c r="AP51" s="1097"/>
    </row>
    <row r="52" spans="1:42" s="628" customFormat="1" ht="15" customHeight="1">
      <c r="A52" s="624">
        <f>+A51</f>
        <v>20</v>
      </c>
      <c r="C52" s="672" t="s">
        <v>183</v>
      </c>
      <c r="D52" s="709"/>
      <c r="E52" s="709"/>
      <c r="F52" s="709"/>
      <c r="G52" s="709"/>
      <c r="H52" s="709"/>
      <c r="I52" s="709"/>
      <c r="J52" s="709"/>
      <c r="K52" s="709"/>
      <c r="L52" s="709"/>
      <c r="M52" s="709"/>
      <c r="N52" s="709"/>
      <c r="O52" s="872" t="s">
        <v>276</v>
      </c>
      <c r="P52" s="872"/>
      <c r="Q52" s="872"/>
      <c r="R52" s="872"/>
      <c r="S52" s="872"/>
      <c r="T52" s="872"/>
      <c r="U52" s="872"/>
      <c r="V52" s="872"/>
      <c r="W52" s="872"/>
      <c r="X52" s="872"/>
      <c r="Y52" s="872"/>
      <c r="Z52" s="872"/>
      <c r="AA52" s="872"/>
      <c r="AB52" s="872"/>
      <c r="AC52" s="872"/>
      <c r="AD52" s="982" t="s">
        <v>299</v>
      </c>
      <c r="AE52" s="712"/>
      <c r="AF52" s="1005"/>
      <c r="AG52" s="1020" t="s">
        <v>281</v>
      </c>
      <c r="AH52" s="1044"/>
      <c r="AM52" s="1097"/>
      <c r="AN52" s="1097"/>
      <c r="AO52" s="1097"/>
      <c r="AP52" s="1097"/>
    </row>
    <row r="53" spans="1:42" s="628" customFormat="1" ht="15" customHeight="1">
      <c r="A53" s="624">
        <f>+A52</f>
        <v>20</v>
      </c>
      <c r="C53" s="673"/>
      <c r="D53" s="710"/>
      <c r="E53" s="710"/>
      <c r="F53" s="710"/>
      <c r="G53" s="710"/>
      <c r="H53" s="710"/>
      <c r="I53" s="710"/>
      <c r="J53" s="710"/>
      <c r="K53" s="710"/>
      <c r="L53" s="710"/>
      <c r="M53" s="710"/>
      <c r="N53" s="710"/>
      <c r="O53" s="873"/>
      <c r="P53" s="873"/>
      <c r="Q53" s="873"/>
      <c r="R53" s="873"/>
      <c r="S53" s="873"/>
      <c r="T53" s="873"/>
      <c r="U53" s="873"/>
      <c r="V53" s="873"/>
      <c r="W53" s="873"/>
      <c r="X53" s="873"/>
      <c r="Y53" s="873"/>
      <c r="Z53" s="873"/>
      <c r="AA53" s="873"/>
      <c r="AB53" s="873"/>
      <c r="AC53" s="873"/>
      <c r="AD53" s="983"/>
      <c r="AE53" s="713"/>
      <c r="AF53" s="1006"/>
      <c r="AG53" s="1021"/>
      <c r="AH53" s="1006"/>
      <c r="AM53" s="1097"/>
      <c r="AN53" s="1097"/>
      <c r="AO53" s="1097"/>
      <c r="AP53" s="1097"/>
    </row>
    <row r="54" spans="1:42" s="628" customFormat="1" ht="15" customHeight="1">
      <c r="A54" s="624">
        <f>+A53</f>
        <v>20</v>
      </c>
      <c r="C54" s="673"/>
      <c r="D54" s="710"/>
      <c r="E54" s="710"/>
      <c r="F54" s="710"/>
      <c r="G54" s="710"/>
      <c r="H54" s="710"/>
      <c r="I54" s="710"/>
      <c r="J54" s="710"/>
      <c r="K54" s="710"/>
      <c r="L54" s="710"/>
      <c r="M54" s="710"/>
      <c r="N54" s="710"/>
      <c r="O54" s="873"/>
      <c r="P54" s="873"/>
      <c r="Q54" s="873"/>
      <c r="R54" s="873"/>
      <c r="S54" s="873"/>
      <c r="T54" s="873"/>
      <c r="U54" s="873"/>
      <c r="V54" s="873"/>
      <c r="W54" s="873"/>
      <c r="X54" s="873"/>
      <c r="Y54" s="873"/>
      <c r="Z54" s="873"/>
      <c r="AA54" s="873"/>
      <c r="AB54" s="873"/>
      <c r="AC54" s="873"/>
      <c r="AD54" s="983"/>
      <c r="AE54" s="713"/>
      <c r="AF54" s="1006"/>
      <c r="AG54" s="1021"/>
      <c r="AH54" s="1006"/>
      <c r="AM54" s="1097"/>
      <c r="AN54" s="1097"/>
      <c r="AO54" s="1097"/>
      <c r="AP54" s="1097"/>
    </row>
    <row r="55" spans="1:42" s="628" customFormat="1" ht="11.25" customHeight="1">
      <c r="A55" s="624">
        <v>10</v>
      </c>
      <c r="C55" s="674"/>
      <c r="D55" s="711"/>
      <c r="E55" s="711"/>
      <c r="F55" s="711"/>
      <c r="G55" s="711"/>
      <c r="H55" s="711"/>
      <c r="I55" s="711"/>
      <c r="J55" s="711"/>
      <c r="K55" s="711"/>
      <c r="L55" s="711"/>
      <c r="M55" s="711"/>
      <c r="N55" s="711"/>
      <c r="O55" s="874"/>
      <c r="P55" s="874"/>
      <c r="Q55" s="874"/>
      <c r="R55" s="874"/>
      <c r="S55" s="874"/>
      <c r="T55" s="874"/>
      <c r="U55" s="874"/>
      <c r="V55" s="874"/>
      <c r="W55" s="874"/>
      <c r="X55" s="874"/>
      <c r="Y55" s="874"/>
      <c r="Z55" s="874"/>
      <c r="AA55" s="874"/>
      <c r="AB55" s="874"/>
      <c r="AC55" s="874"/>
      <c r="AD55" s="984"/>
      <c r="AE55" s="714"/>
      <c r="AF55" s="1007"/>
      <c r="AG55" s="1022"/>
      <c r="AH55" s="1007"/>
      <c r="AM55" s="1097"/>
      <c r="AN55" s="1097"/>
      <c r="AO55" s="1097"/>
      <c r="AP55" s="1097"/>
    </row>
    <row r="56" spans="1:42" s="628" customFormat="1" ht="15" customHeight="1">
      <c r="A56" s="624">
        <v>20</v>
      </c>
      <c r="C56" s="675" t="s">
        <v>280</v>
      </c>
      <c r="D56" s="712"/>
      <c r="E56" s="737"/>
      <c r="F56" s="754" t="s">
        <v>154</v>
      </c>
      <c r="G56" s="763"/>
      <c r="H56" s="763"/>
      <c r="I56" s="763"/>
      <c r="J56" s="763"/>
      <c r="K56" s="763"/>
      <c r="L56" s="763"/>
      <c r="M56" s="763"/>
      <c r="N56" s="863"/>
      <c r="O56" s="754" t="s">
        <v>9</v>
      </c>
      <c r="P56" s="763"/>
      <c r="Q56" s="763"/>
      <c r="R56" s="763"/>
      <c r="S56" s="763"/>
      <c r="T56" s="763"/>
      <c r="U56" s="763"/>
      <c r="V56" s="763"/>
      <c r="W56" s="763"/>
      <c r="X56" s="763"/>
      <c r="Y56" s="763"/>
      <c r="Z56" s="763"/>
      <c r="AA56" s="763"/>
      <c r="AB56" s="763"/>
      <c r="AC56" s="863"/>
      <c r="AD56" s="985">
        <v>38</v>
      </c>
      <c r="AE56" s="995"/>
      <c r="AF56" s="1008"/>
      <c r="AG56" s="1023">
        <v>38</v>
      </c>
      <c r="AH56" s="1008"/>
      <c r="AM56" s="1097"/>
      <c r="AN56" s="1097"/>
      <c r="AO56" s="1097"/>
      <c r="AP56" s="1097"/>
    </row>
    <row r="57" spans="1:42" s="628" customFormat="1" ht="15" customHeight="1">
      <c r="A57" s="624">
        <f t="shared" ref="A57:A75" si="11">+A56</f>
        <v>20</v>
      </c>
      <c r="C57" s="676"/>
      <c r="D57" s="713"/>
      <c r="E57" s="738"/>
      <c r="F57" s="755" t="s">
        <v>284</v>
      </c>
      <c r="G57" s="764"/>
      <c r="H57" s="764"/>
      <c r="I57" s="764"/>
      <c r="J57" s="764"/>
      <c r="K57" s="764"/>
      <c r="L57" s="764"/>
      <c r="M57" s="764"/>
      <c r="N57" s="864"/>
      <c r="O57" s="755" t="s">
        <v>287</v>
      </c>
      <c r="P57" s="764"/>
      <c r="Q57" s="764"/>
      <c r="R57" s="764"/>
      <c r="S57" s="764"/>
      <c r="T57" s="764"/>
      <c r="U57" s="764"/>
      <c r="V57" s="764"/>
      <c r="W57" s="764"/>
      <c r="X57" s="764"/>
      <c r="Y57" s="764"/>
      <c r="Z57" s="764"/>
      <c r="AA57" s="764"/>
      <c r="AB57" s="764"/>
      <c r="AC57" s="864"/>
      <c r="AD57" s="986">
        <v>31</v>
      </c>
      <c r="AE57" s="996"/>
      <c r="AF57" s="1009"/>
      <c r="AG57" s="1024">
        <v>31</v>
      </c>
      <c r="AH57" s="1009"/>
      <c r="AM57" s="1097"/>
      <c r="AN57" s="1097"/>
      <c r="AO57" s="1097"/>
      <c r="AP57" s="1097"/>
    </row>
    <row r="58" spans="1:42" s="628" customFormat="1" ht="15" customHeight="1">
      <c r="A58" s="624">
        <f t="shared" si="11"/>
        <v>20</v>
      </c>
      <c r="C58" s="676"/>
      <c r="D58" s="713"/>
      <c r="E58" s="738"/>
      <c r="F58" s="755" t="s">
        <v>41</v>
      </c>
      <c r="G58" s="764"/>
      <c r="H58" s="764"/>
      <c r="I58" s="764"/>
      <c r="J58" s="764"/>
      <c r="K58" s="764"/>
      <c r="L58" s="764"/>
      <c r="M58" s="764"/>
      <c r="N58" s="864"/>
      <c r="O58" s="755" t="s">
        <v>9</v>
      </c>
      <c r="P58" s="764"/>
      <c r="Q58" s="764"/>
      <c r="R58" s="764"/>
      <c r="S58" s="764"/>
      <c r="T58" s="764"/>
      <c r="U58" s="764"/>
      <c r="V58" s="764"/>
      <c r="W58" s="764"/>
      <c r="X58" s="764"/>
      <c r="Y58" s="764"/>
      <c r="Z58" s="764"/>
      <c r="AA58" s="764"/>
      <c r="AB58" s="764"/>
      <c r="AC58" s="864"/>
      <c r="AD58" s="986">
        <v>14</v>
      </c>
      <c r="AE58" s="996"/>
      <c r="AF58" s="1009"/>
      <c r="AG58" s="1024">
        <v>14</v>
      </c>
      <c r="AH58" s="1009"/>
      <c r="AM58" s="1097"/>
      <c r="AN58" s="1097"/>
      <c r="AO58" s="1097"/>
      <c r="AP58" s="1097"/>
    </row>
    <row r="59" spans="1:42" s="628" customFormat="1" ht="15" customHeight="1">
      <c r="A59" s="624">
        <f t="shared" si="11"/>
        <v>20</v>
      </c>
      <c r="C59" s="677"/>
      <c r="D59" s="714"/>
      <c r="E59" s="739"/>
      <c r="F59" s="756" t="s">
        <v>286</v>
      </c>
      <c r="G59" s="765"/>
      <c r="H59" s="765"/>
      <c r="I59" s="765"/>
      <c r="J59" s="765"/>
      <c r="K59" s="765"/>
      <c r="L59" s="765"/>
      <c r="M59" s="765"/>
      <c r="N59" s="865"/>
      <c r="O59" s="756" t="s">
        <v>46</v>
      </c>
      <c r="P59" s="765"/>
      <c r="Q59" s="765"/>
      <c r="R59" s="765"/>
      <c r="S59" s="765"/>
      <c r="T59" s="765"/>
      <c r="U59" s="765"/>
      <c r="V59" s="765"/>
      <c r="W59" s="765"/>
      <c r="X59" s="765"/>
      <c r="Y59" s="765"/>
      <c r="Z59" s="765"/>
      <c r="AA59" s="765"/>
      <c r="AB59" s="765"/>
      <c r="AC59" s="865"/>
      <c r="AD59" s="987">
        <v>7</v>
      </c>
      <c r="AE59" s="997"/>
      <c r="AF59" s="1010"/>
      <c r="AG59" s="1025">
        <v>7</v>
      </c>
      <c r="AH59" s="1010"/>
      <c r="AM59" s="1097"/>
      <c r="AN59" s="1097"/>
      <c r="AO59" s="1097"/>
      <c r="AP59" s="1097"/>
    </row>
    <row r="60" spans="1:42" s="628" customFormat="1" ht="15" customHeight="1">
      <c r="A60" s="624">
        <f t="shared" si="11"/>
        <v>20</v>
      </c>
      <c r="C60" s="675" t="s">
        <v>277</v>
      </c>
      <c r="D60" s="712"/>
      <c r="E60" s="737"/>
      <c r="F60" s="754" t="s">
        <v>283</v>
      </c>
      <c r="G60" s="763"/>
      <c r="H60" s="763"/>
      <c r="I60" s="763"/>
      <c r="J60" s="763"/>
      <c r="K60" s="763"/>
      <c r="L60" s="763"/>
      <c r="M60" s="763"/>
      <c r="N60" s="863"/>
      <c r="O60" s="754" t="s">
        <v>48</v>
      </c>
      <c r="P60" s="763"/>
      <c r="Q60" s="763"/>
      <c r="R60" s="763"/>
      <c r="S60" s="763"/>
      <c r="T60" s="763"/>
      <c r="U60" s="763"/>
      <c r="V60" s="763"/>
      <c r="W60" s="763"/>
      <c r="X60" s="763"/>
      <c r="Y60" s="763"/>
      <c r="Z60" s="763"/>
      <c r="AA60" s="763"/>
      <c r="AB60" s="763"/>
      <c r="AC60" s="863"/>
      <c r="AD60" s="985">
        <v>20</v>
      </c>
      <c r="AE60" s="995"/>
      <c r="AF60" s="1008"/>
      <c r="AG60" s="1023">
        <v>17</v>
      </c>
      <c r="AH60" s="1008"/>
      <c r="AM60" s="1097"/>
      <c r="AN60" s="1097"/>
      <c r="AO60" s="1097"/>
      <c r="AP60" s="1097"/>
    </row>
    <row r="61" spans="1:42" s="628" customFormat="1" ht="15" customHeight="1">
      <c r="A61" s="624">
        <f t="shared" si="11"/>
        <v>20</v>
      </c>
      <c r="C61" s="676"/>
      <c r="D61" s="713"/>
      <c r="E61" s="738"/>
      <c r="F61" s="755" t="s">
        <v>40</v>
      </c>
      <c r="G61" s="764"/>
      <c r="H61" s="764"/>
      <c r="I61" s="764"/>
      <c r="J61" s="764"/>
      <c r="K61" s="764"/>
      <c r="L61" s="764"/>
      <c r="M61" s="764"/>
      <c r="N61" s="864"/>
      <c r="O61" s="755" t="s">
        <v>49</v>
      </c>
      <c r="P61" s="764"/>
      <c r="Q61" s="764"/>
      <c r="R61" s="764"/>
      <c r="S61" s="764"/>
      <c r="T61" s="764"/>
      <c r="U61" s="764"/>
      <c r="V61" s="764"/>
      <c r="W61" s="764"/>
      <c r="X61" s="764"/>
      <c r="Y61" s="764"/>
      <c r="Z61" s="764"/>
      <c r="AA61" s="764"/>
      <c r="AB61" s="764"/>
      <c r="AC61" s="864"/>
      <c r="AD61" s="986">
        <v>15</v>
      </c>
      <c r="AE61" s="996"/>
      <c r="AF61" s="1009"/>
      <c r="AG61" s="1024">
        <v>14</v>
      </c>
      <c r="AH61" s="1009"/>
      <c r="AM61" s="1097"/>
      <c r="AN61" s="1097"/>
      <c r="AO61" s="1097"/>
      <c r="AP61" s="1097"/>
    </row>
    <row r="62" spans="1:42" s="628" customFormat="1" ht="15" customHeight="1">
      <c r="A62" s="624">
        <f t="shared" si="11"/>
        <v>20</v>
      </c>
      <c r="C62" s="676"/>
      <c r="D62" s="713"/>
      <c r="E62" s="738"/>
      <c r="F62" s="755" t="s">
        <v>52</v>
      </c>
      <c r="G62" s="764"/>
      <c r="H62" s="764"/>
      <c r="I62" s="764"/>
      <c r="J62" s="764"/>
      <c r="K62" s="764"/>
      <c r="L62" s="764"/>
      <c r="M62" s="764"/>
      <c r="N62" s="864"/>
      <c r="O62" s="755" t="s">
        <v>19</v>
      </c>
      <c r="P62" s="764"/>
      <c r="Q62" s="764"/>
      <c r="R62" s="764"/>
      <c r="S62" s="764"/>
      <c r="T62" s="764"/>
      <c r="U62" s="764"/>
      <c r="V62" s="764"/>
      <c r="W62" s="764"/>
      <c r="X62" s="764"/>
      <c r="Y62" s="764"/>
      <c r="Z62" s="764"/>
      <c r="AA62" s="764"/>
      <c r="AB62" s="764"/>
      <c r="AC62" s="864"/>
      <c r="AD62" s="986">
        <v>8</v>
      </c>
      <c r="AE62" s="996"/>
      <c r="AF62" s="1009"/>
      <c r="AG62" s="1024">
        <v>8</v>
      </c>
      <c r="AH62" s="1009"/>
      <c r="AM62" s="1097"/>
      <c r="AN62" s="1097"/>
      <c r="AO62" s="1097"/>
      <c r="AP62" s="1097"/>
    </row>
    <row r="63" spans="1:42" s="628" customFormat="1" ht="15" customHeight="1">
      <c r="A63" s="624">
        <f t="shared" si="11"/>
        <v>20</v>
      </c>
      <c r="C63" s="676"/>
      <c r="D63" s="713"/>
      <c r="E63" s="738"/>
      <c r="F63" s="755" t="s">
        <v>32</v>
      </c>
      <c r="G63" s="764"/>
      <c r="H63" s="764"/>
      <c r="I63" s="764"/>
      <c r="J63" s="764"/>
      <c r="K63" s="764"/>
      <c r="L63" s="764"/>
      <c r="M63" s="764"/>
      <c r="N63" s="864"/>
      <c r="O63" s="755" t="s">
        <v>11</v>
      </c>
      <c r="P63" s="764"/>
      <c r="Q63" s="764"/>
      <c r="R63" s="764"/>
      <c r="S63" s="764"/>
      <c r="T63" s="764"/>
      <c r="U63" s="764"/>
      <c r="V63" s="764"/>
      <c r="W63" s="764"/>
      <c r="X63" s="764"/>
      <c r="Y63" s="764"/>
      <c r="Z63" s="764"/>
      <c r="AA63" s="764"/>
      <c r="AB63" s="764"/>
      <c r="AC63" s="864"/>
      <c r="AD63" s="986">
        <v>15</v>
      </c>
      <c r="AE63" s="996"/>
      <c r="AF63" s="1009"/>
      <c r="AG63" s="1024">
        <v>14</v>
      </c>
      <c r="AH63" s="1009"/>
      <c r="AM63" s="1097"/>
      <c r="AN63" s="1097"/>
      <c r="AO63" s="1097"/>
      <c r="AP63" s="1097"/>
    </row>
    <row r="64" spans="1:42" s="628" customFormat="1" ht="15" customHeight="1">
      <c r="A64" s="624">
        <f t="shared" si="11"/>
        <v>20</v>
      </c>
      <c r="C64" s="677"/>
      <c r="D64" s="714"/>
      <c r="E64" s="739"/>
      <c r="F64" s="756" t="s">
        <v>52</v>
      </c>
      <c r="G64" s="765"/>
      <c r="H64" s="765"/>
      <c r="I64" s="765"/>
      <c r="J64" s="765"/>
      <c r="K64" s="765"/>
      <c r="L64" s="765"/>
      <c r="M64" s="765"/>
      <c r="N64" s="865"/>
      <c r="O64" s="756" t="s">
        <v>56</v>
      </c>
      <c r="P64" s="765"/>
      <c r="Q64" s="765"/>
      <c r="R64" s="765"/>
      <c r="S64" s="765"/>
      <c r="T64" s="765"/>
      <c r="U64" s="765"/>
      <c r="V64" s="765"/>
      <c r="W64" s="765"/>
      <c r="X64" s="765"/>
      <c r="Y64" s="765"/>
      <c r="Z64" s="765"/>
      <c r="AA64" s="765"/>
      <c r="AB64" s="765"/>
      <c r="AC64" s="865"/>
      <c r="AD64" s="988"/>
      <c r="AE64" s="998"/>
      <c r="AF64" s="1011"/>
      <c r="AG64" s="1025">
        <v>7</v>
      </c>
      <c r="AH64" s="1010"/>
      <c r="AM64" s="1097"/>
      <c r="AN64" s="1097"/>
      <c r="AO64" s="1097"/>
      <c r="AP64" s="1097"/>
    </row>
    <row r="65" spans="1:42" s="628" customFormat="1" ht="15" customHeight="1">
      <c r="A65" s="624">
        <f t="shared" si="11"/>
        <v>20</v>
      </c>
      <c r="C65" s="678" t="s">
        <v>278</v>
      </c>
      <c r="D65" s="682"/>
      <c r="E65" s="740"/>
      <c r="F65" s="754" t="s">
        <v>57</v>
      </c>
      <c r="G65" s="763"/>
      <c r="H65" s="763"/>
      <c r="I65" s="763"/>
      <c r="J65" s="763"/>
      <c r="K65" s="763"/>
      <c r="L65" s="763"/>
      <c r="M65" s="763"/>
      <c r="N65" s="863"/>
      <c r="O65" s="754" t="s">
        <v>61</v>
      </c>
      <c r="P65" s="763"/>
      <c r="Q65" s="763"/>
      <c r="R65" s="763"/>
      <c r="S65" s="763"/>
      <c r="T65" s="763"/>
      <c r="U65" s="763"/>
      <c r="V65" s="763"/>
      <c r="W65" s="763"/>
      <c r="X65" s="763"/>
      <c r="Y65" s="763"/>
      <c r="Z65" s="763"/>
      <c r="AA65" s="763"/>
      <c r="AB65" s="763"/>
      <c r="AC65" s="863"/>
      <c r="AD65" s="985">
        <v>8</v>
      </c>
      <c r="AE65" s="995"/>
      <c r="AF65" s="1008"/>
      <c r="AG65" s="1023">
        <v>7</v>
      </c>
      <c r="AH65" s="1008"/>
      <c r="AM65" s="1097"/>
      <c r="AN65" s="1097"/>
      <c r="AO65" s="1097"/>
      <c r="AP65" s="1097"/>
    </row>
    <row r="66" spans="1:42" s="628" customFormat="1" ht="15" customHeight="1">
      <c r="A66" s="624">
        <f t="shared" si="11"/>
        <v>20</v>
      </c>
      <c r="C66" s="679"/>
      <c r="D66" s="670"/>
      <c r="E66" s="741"/>
      <c r="F66" s="755" t="s">
        <v>62</v>
      </c>
      <c r="G66" s="764"/>
      <c r="H66" s="764"/>
      <c r="I66" s="764"/>
      <c r="J66" s="764"/>
      <c r="K66" s="764"/>
      <c r="L66" s="764"/>
      <c r="M66" s="764"/>
      <c r="N66" s="864"/>
      <c r="O66" s="755" t="s">
        <v>293</v>
      </c>
      <c r="P66" s="764"/>
      <c r="Q66" s="764"/>
      <c r="R66" s="764"/>
      <c r="S66" s="764"/>
      <c r="T66" s="764"/>
      <c r="U66" s="764"/>
      <c r="V66" s="764"/>
      <c r="W66" s="764"/>
      <c r="X66" s="764"/>
      <c r="Y66" s="764"/>
      <c r="Z66" s="764"/>
      <c r="AA66" s="764"/>
      <c r="AB66" s="764"/>
      <c r="AC66" s="864"/>
      <c r="AD66" s="986">
        <v>5</v>
      </c>
      <c r="AE66" s="996"/>
      <c r="AF66" s="1009"/>
      <c r="AG66" s="1024">
        <v>7</v>
      </c>
      <c r="AH66" s="1009"/>
      <c r="AM66" s="1097"/>
      <c r="AN66" s="1097"/>
      <c r="AO66" s="1097"/>
      <c r="AP66" s="1097"/>
    </row>
    <row r="67" spans="1:42" s="628" customFormat="1" ht="15" customHeight="1">
      <c r="A67" s="624">
        <f t="shared" si="11"/>
        <v>20</v>
      </c>
      <c r="C67" s="679"/>
      <c r="D67" s="670"/>
      <c r="E67" s="741"/>
      <c r="F67" s="755" t="s">
        <v>64</v>
      </c>
      <c r="G67" s="764"/>
      <c r="H67" s="764"/>
      <c r="I67" s="764"/>
      <c r="J67" s="764"/>
      <c r="K67" s="764"/>
      <c r="L67" s="764"/>
      <c r="M67" s="764"/>
      <c r="N67" s="864"/>
      <c r="O67" s="755" t="s">
        <v>67</v>
      </c>
      <c r="P67" s="764"/>
      <c r="Q67" s="764"/>
      <c r="R67" s="764"/>
      <c r="S67" s="764"/>
      <c r="T67" s="764"/>
      <c r="U67" s="764"/>
      <c r="V67" s="764"/>
      <c r="W67" s="764"/>
      <c r="X67" s="764"/>
      <c r="Y67" s="764"/>
      <c r="Z67" s="764"/>
      <c r="AA67" s="764"/>
      <c r="AB67" s="764"/>
      <c r="AC67" s="864"/>
      <c r="AD67" s="986">
        <v>5</v>
      </c>
      <c r="AE67" s="996"/>
      <c r="AF67" s="1009"/>
      <c r="AG67" s="1024">
        <v>7</v>
      </c>
      <c r="AH67" s="1009"/>
      <c r="AM67" s="1097"/>
      <c r="AN67" s="1097"/>
      <c r="AO67" s="1097"/>
      <c r="AP67" s="1097"/>
    </row>
    <row r="68" spans="1:42" s="628" customFormat="1" ht="15" customHeight="1">
      <c r="A68" s="624">
        <f t="shared" si="11"/>
        <v>20</v>
      </c>
      <c r="C68" s="679"/>
      <c r="D68" s="670"/>
      <c r="E68" s="741"/>
      <c r="F68" s="755" t="s">
        <v>68</v>
      </c>
      <c r="G68" s="764"/>
      <c r="H68" s="764"/>
      <c r="I68" s="764"/>
      <c r="J68" s="764"/>
      <c r="K68" s="764"/>
      <c r="L68" s="764"/>
      <c r="M68" s="764"/>
      <c r="N68" s="864"/>
      <c r="O68" s="755" t="s">
        <v>69</v>
      </c>
      <c r="P68" s="764"/>
      <c r="Q68" s="764"/>
      <c r="R68" s="764"/>
      <c r="S68" s="764"/>
      <c r="T68" s="764"/>
      <c r="U68" s="764"/>
      <c r="V68" s="764"/>
      <c r="W68" s="764"/>
      <c r="X68" s="764"/>
      <c r="Y68" s="764"/>
      <c r="Z68" s="764"/>
      <c r="AA68" s="764"/>
      <c r="AB68" s="764"/>
      <c r="AC68" s="864"/>
      <c r="AD68" s="986">
        <v>5</v>
      </c>
      <c r="AE68" s="996"/>
      <c r="AF68" s="1009"/>
      <c r="AG68" s="1024">
        <v>7</v>
      </c>
      <c r="AH68" s="1009"/>
      <c r="AM68" s="1097"/>
      <c r="AN68" s="1097"/>
      <c r="AO68" s="1097"/>
      <c r="AP68" s="1097"/>
    </row>
    <row r="69" spans="1:42" s="628" customFormat="1" ht="15" customHeight="1">
      <c r="A69" s="624">
        <f t="shared" si="11"/>
        <v>20</v>
      </c>
      <c r="C69" s="679"/>
      <c r="D69" s="670"/>
      <c r="E69" s="741"/>
      <c r="F69" s="755" t="s">
        <v>7</v>
      </c>
      <c r="G69" s="764"/>
      <c r="H69" s="764"/>
      <c r="I69" s="764"/>
      <c r="J69" s="764"/>
      <c r="K69" s="764"/>
      <c r="L69" s="764"/>
      <c r="M69" s="764"/>
      <c r="N69" s="864"/>
      <c r="O69" s="755" t="s">
        <v>288</v>
      </c>
      <c r="P69" s="764"/>
      <c r="Q69" s="764"/>
      <c r="R69" s="764"/>
      <c r="S69" s="764"/>
      <c r="T69" s="764"/>
      <c r="U69" s="764"/>
      <c r="V69" s="764"/>
      <c r="W69" s="764"/>
      <c r="X69" s="764"/>
      <c r="Y69" s="764"/>
      <c r="Z69" s="764"/>
      <c r="AA69" s="764"/>
      <c r="AB69" s="764"/>
      <c r="AC69" s="864"/>
      <c r="AD69" s="986">
        <v>5</v>
      </c>
      <c r="AE69" s="996"/>
      <c r="AF69" s="1009"/>
      <c r="AG69" s="1024">
        <v>7</v>
      </c>
      <c r="AH69" s="1009"/>
      <c r="AM69" s="1097"/>
      <c r="AN69" s="1097"/>
      <c r="AO69" s="1097"/>
      <c r="AP69" s="1097"/>
    </row>
    <row r="70" spans="1:42" s="628" customFormat="1" ht="15" customHeight="1">
      <c r="A70" s="624">
        <f t="shared" si="11"/>
        <v>20</v>
      </c>
      <c r="C70" s="679"/>
      <c r="D70" s="670"/>
      <c r="E70" s="741"/>
      <c r="F70" s="755" t="s">
        <v>238</v>
      </c>
      <c r="G70" s="764"/>
      <c r="H70" s="764"/>
      <c r="I70" s="764"/>
      <c r="J70" s="764"/>
      <c r="K70" s="764"/>
      <c r="L70" s="764"/>
      <c r="M70" s="764"/>
      <c r="N70" s="864"/>
      <c r="O70" s="755" t="s">
        <v>70</v>
      </c>
      <c r="P70" s="764"/>
      <c r="Q70" s="764"/>
      <c r="R70" s="764"/>
      <c r="S70" s="764"/>
      <c r="T70" s="764"/>
      <c r="U70" s="764"/>
      <c r="V70" s="764"/>
      <c r="W70" s="764"/>
      <c r="X70" s="764"/>
      <c r="Y70" s="764"/>
      <c r="Z70" s="764"/>
      <c r="AA70" s="764"/>
      <c r="AB70" s="764"/>
      <c r="AC70" s="864"/>
      <c r="AD70" s="986">
        <v>8</v>
      </c>
      <c r="AE70" s="996"/>
      <c r="AF70" s="1009"/>
      <c r="AG70" s="1024">
        <v>7</v>
      </c>
      <c r="AH70" s="1009"/>
      <c r="AM70" s="1097"/>
      <c r="AN70" s="1097"/>
      <c r="AO70" s="1097"/>
      <c r="AP70" s="1097"/>
    </row>
    <row r="71" spans="1:42" s="628" customFormat="1" ht="15" customHeight="1">
      <c r="A71" s="624">
        <f t="shared" si="11"/>
        <v>20</v>
      </c>
      <c r="C71" s="679"/>
      <c r="D71" s="670"/>
      <c r="E71" s="741"/>
      <c r="F71" s="755" t="s">
        <v>33</v>
      </c>
      <c r="G71" s="764"/>
      <c r="H71" s="764"/>
      <c r="I71" s="764"/>
      <c r="J71" s="764"/>
      <c r="K71" s="764"/>
      <c r="L71" s="764"/>
      <c r="M71" s="764"/>
      <c r="N71" s="864"/>
      <c r="O71" s="755" t="s">
        <v>289</v>
      </c>
      <c r="P71" s="764"/>
      <c r="Q71" s="764"/>
      <c r="R71" s="764"/>
      <c r="S71" s="764"/>
      <c r="T71" s="764"/>
      <c r="U71" s="764"/>
      <c r="V71" s="764"/>
      <c r="W71" s="764"/>
      <c r="X71" s="764"/>
      <c r="Y71" s="764"/>
      <c r="Z71" s="764"/>
      <c r="AA71" s="764"/>
      <c r="AB71" s="764"/>
      <c r="AC71" s="864"/>
      <c r="AD71" s="986">
        <v>4</v>
      </c>
      <c r="AE71" s="996"/>
      <c r="AF71" s="1009"/>
      <c r="AG71" s="1024">
        <v>7</v>
      </c>
      <c r="AH71" s="1009"/>
      <c r="AM71" s="1097"/>
      <c r="AN71" s="1097"/>
      <c r="AO71" s="1097"/>
      <c r="AP71" s="1097"/>
    </row>
    <row r="72" spans="1:42" s="628" customFormat="1" ht="15" customHeight="1">
      <c r="A72" s="624">
        <f t="shared" si="11"/>
        <v>20</v>
      </c>
      <c r="C72" s="680"/>
      <c r="D72" s="715"/>
      <c r="E72" s="742"/>
      <c r="F72" s="756" t="s">
        <v>241</v>
      </c>
      <c r="G72" s="765"/>
      <c r="H72" s="765"/>
      <c r="I72" s="765"/>
      <c r="J72" s="765"/>
      <c r="K72" s="765"/>
      <c r="L72" s="765"/>
      <c r="M72" s="765"/>
      <c r="N72" s="865"/>
      <c r="O72" s="756" t="s">
        <v>54</v>
      </c>
      <c r="P72" s="765"/>
      <c r="Q72" s="765"/>
      <c r="R72" s="765"/>
      <c r="S72" s="765"/>
      <c r="T72" s="765"/>
      <c r="U72" s="765"/>
      <c r="V72" s="765"/>
      <c r="W72" s="765"/>
      <c r="X72" s="765"/>
      <c r="Y72" s="765"/>
      <c r="Z72" s="765"/>
      <c r="AA72" s="765"/>
      <c r="AB72" s="765"/>
      <c r="AC72" s="865"/>
      <c r="AD72" s="987">
        <v>10</v>
      </c>
      <c r="AE72" s="997"/>
      <c r="AF72" s="1010"/>
      <c r="AG72" s="1025">
        <v>7</v>
      </c>
      <c r="AH72" s="1010"/>
      <c r="AM72" s="1097"/>
      <c r="AN72" s="1097"/>
      <c r="AO72" s="1097"/>
      <c r="AP72" s="1097"/>
    </row>
    <row r="73" spans="1:42" s="628" customFormat="1" ht="15" customHeight="1">
      <c r="A73" s="624">
        <f t="shared" si="11"/>
        <v>20</v>
      </c>
      <c r="C73" s="678" t="s">
        <v>271</v>
      </c>
      <c r="D73" s="682"/>
      <c r="E73" s="740"/>
      <c r="F73" s="757" t="s">
        <v>217</v>
      </c>
      <c r="G73" s="766"/>
      <c r="H73" s="766"/>
      <c r="I73" s="766"/>
      <c r="J73" s="766"/>
      <c r="K73" s="766"/>
      <c r="L73" s="766"/>
      <c r="M73" s="766"/>
      <c r="N73" s="866"/>
      <c r="O73" s="754" t="s">
        <v>290</v>
      </c>
      <c r="P73" s="763"/>
      <c r="Q73" s="763"/>
      <c r="R73" s="763"/>
      <c r="S73" s="763"/>
      <c r="T73" s="763"/>
      <c r="U73" s="763"/>
      <c r="V73" s="763"/>
      <c r="W73" s="763"/>
      <c r="X73" s="763"/>
      <c r="Y73" s="763"/>
      <c r="Z73" s="763"/>
      <c r="AA73" s="763"/>
      <c r="AB73" s="763"/>
      <c r="AC73" s="863"/>
      <c r="AD73" s="985">
        <v>4</v>
      </c>
      <c r="AE73" s="995"/>
      <c r="AF73" s="1008"/>
      <c r="AG73" s="1023">
        <v>4</v>
      </c>
      <c r="AH73" s="1008"/>
      <c r="AM73" s="1097"/>
      <c r="AN73" s="1097"/>
      <c r="AO73" s="1097"/>
      <c r="AP73" s="1097"/>
    </row>
    <row r="74" spans="1:42" s="628" customFormat="1" ht="15" customHeight="1">
      <c r="A74" s="624">
        <f t="shared" si="11"/>
        <v>20</v>
      </c>
      <c r="C74" s="680"/>
      <c r="D74" s="715"/>
      <c r="E74" s="742"/>
      <c r="F74" s="758"/>
      <c r="G74" s="767"/>
      <c r="H74" s="767"/>
      <c r="I74" s="767"/>
      <c r="J74" s="767"/>
      <c r="K74" s="767"/>
      <c r="L74" s="767"/>
      <c r="M74" s="767"/>
      <c r="N74" s="867"/>
      <c r="O74" s="756" t="s">
        <v>291</v>
      </c>
      <c r="P74" s="765"/>
      <c r="Q74" s="765"/>
      <c r="R74" s="765"/>
      <c r="S74" s="765"/>
      <c r="T74" s="765"/>
      <c r="U74" s="765"/>
      <c r="V74" s="765"/>
      <c r="W74" s="765"/>
      <c r="X74" s="765"/>
      <c r="Y74" s="765"/>
      <c r="Z74" s="765"/>
      <c r="AA74" s="765"/>
      <c r="AB74" s="765"/>
      <c r="AC74" s="865"/>
      <c r="AD74" s="987">
        <v>5</v>
      </c>
      <c r="AE74" s="997"/>
      <c r="AF74" s="1010"/>
      <c r="AG74" s="1025">
        <v>5</v>
      </c>
      <c r="AH74" s="1010"/>
      <c r="AM74" s="1097"/>
      <c r="AN74" s="1097"/>
      <c r="AO74" s="1097"/>
      <c r="AP74" s="1097"/>
    </row>
    <row r="75" spans="1:42" s="628" customFormat="1" ht="15" customHeight="1">
      <c r="A75" s="624">
        <f t="shared" si="11"/>
        <v>20</v>
      </c>
      <c r="C75" s="681" t="s">
        <v>63</v>
      </c>
      <c r="D75" s="716"/>
      <c r="E75" s="743"/>
      <c r="F75" s="759" t="s">
        <v>285</v>
      </c>
      <c r="G75" s="768"/>
      <c r="H75" s="768"/>
      <c r="I75" s="768"/>
      <c r="J75" s="768"/>
      <c r="K75" s="768"/>
      <c r="L75" s="768"/>
      <c r="M75" s="768"/>
      <c r="N75" s="868"/>
      <c r="O75" s="759" t="s">
        <v>12</v>
      </c>
      <c r="P75" s="768"/>
      <c r="Q75" s="768"/>
      <c r="R75" s="768"/>
      <c r="S75" s="768"/>
      <c r="T75" s="768"/>
      <c r="U75" s="768"/>
      <c r="V75" s="768"/>
      <c r="W75" s="768"/>
      <c r="X75" s="768"/>
      <c r="Y75" s="768"/>
      <c r="Z75" s="768"/>
      <c r="AA75" s="768"/>
      <c r="AB75" s="768"/>
      <c r="AC75" s="868"/>
      <c r="AD75" s="989">
        <v>4</v>
      </c>
      <c r="AE75" s="999"/>
      <c r="AF75" s="1012"/>
      <c r="AG75" s="1026">
        <v>4</v>
      </c>
      <c r="AH75" s="1045"/>
      <c r="AM75" s="1097"/>
      <c r="AN75" s="1097"/>
      <c r="AO75" s="1097"/>
      <c r="AP75" s="1097"/>
    </row>
    <row r="76" spans="1:42" s="628" customFormat="1" ht="7.5" customHeight="1">
      <c r="A76" s="624">
        <v>10</v>
      </c>
      <c r="C76" s="682"/>
      <c r="D76" s="682"/>
      <c r="E76" s="682"/>
      <c r="F76" s="682"/>
      <c r="G76" s="682"/>
      <c r="H76" s="682"/>
      <c r="I76" s="682"/>
      <c r="J76" s="682"/>
      <c r="K76" s="682"/>
      <c r="L76" s="682"/>
      <c r="M76" s="682"/>
      <c r="N76" s="682"/>
      <c r="O76" s="682"/>
      <c r="P76" s="682"/>
      <c r="Q76" s="682"/>
      <c r="R76" s="682"/>
      <c r="S76" s="682"/>
      <c r="T76" s="682"/>
      <c r="U76" s="682"/>
      <c r="V76" s="682"/>
      <c r="W76" s="682"/>
      <c r="X76" s="682"/>
      <c r="Y76" s="682"/>
      <c r="Z76" s="682"/>
      <c r="AA76" s="682"/>
      <c r="AB76" s="682"/>
      <c r="AC76" s="682"/>
      <c r="AD76" s="990"/>
      <c r="AE76" s="990"/>
      <c r="AF76" s="990"/>
      <c r="AG76" s="1027"/>
      <c r="AH76" s="1027"/>
      <c r="AM76" s="1097"/>
      <c r="AN76" s="1097"/>
      <c r="AO76" s="1097"/>
      <c r="AP76" s="1097"/>
    </row>
    <row r="77" spans="1:42" s="628" customFormat="1" ht="15" customHeight="1">
      <c r="A77" s="624">
        <f>+A75</f>
        <v>20</v>
      </c>
      <c r="C77" s="683" t="s">
        <v>300</v>
      </c>
      <c r="D77" s="683"/>
      <c r="E77" s="683"/>
      <c r="F77" s="683"/>
      <c r="G77" s="683"/>
      <c r="H77" s="683"/>
      <c r="I77" s="683"/>
      <c r="J77" s="683"/>
      <c r="K77" s="683"/>
      <c r="L77" s="683"/>
      <c r="M77" s="683"/>
      <c r="N77" s="683"/>
      <c r="O77" s="683"/>
      <c r="P77" s="683"/>
      <c r="Q77" s="683"/>
      <c r="R77" s="683"/>
      <c r="S77" s="683"/>
      <c r="T77" s="683"/>
      <c r="U77" s="683"/>
      <c r="V77" s="683"/>
      <c r="W77" s="683"/>
      <c r="X77" s="683"/>
      <c r="Y77" s="683"/>
      <c r="Z77" s="683"/>
      <c r="AA77" s="683"/>
      <c r="AB77" s="683"/>
      <c r="AC77" s="683"/>
      <c r="AD77" s="683"/>
      <c r="AE77" s="683"/>
      <c r="AF77" s="683"/>
      <c r="AG77" s="683"/>
      <c r="AH77" s="683"/>
      <c r="AM77" s="1097"/>
      <c r="AN77" s="1097"/>
      <c r="AO77" s="1097"/>
      <c r="AP77" s="1097"/>
    </row>
    <row r="78" spans="1:42" s="628" customFormat="1" ht="15" customHeight="1">
      <c r="A78" s="624">
        <f>+A77</f>
        <v>20</v>
      </c>
      <c r="C78" s="683"/>
      <c r="D78" s="683"/>
      <c r="E78" s="683"/>
      <c r="F78" s="683"/>
      <c r="G78" s="683"/>
      <c r="H78" s="683"/>
      <c r="I78" s="683"/>
      <c r="J78" s="683"/>
      <c r="K78" s="683"/>
      <c r="L78" s="683"/>
      <c r="M78" s="683"/>
      <c r="N78" s="683"/>
      <c r="O78" s="683"/>
      <c r="P78" s="683"/>
      <c r="Q78" s="683"/>
      <c r="R78" s="683"/>
      <c r="S78" s="683"/>
      <c r="T78" s="683"/>
      <c r="U78" s="683"/>
      <c r="V78" s="683"/>
      <c r="W78" s="683"/>
      <c r="X78" s="683"/>
      <c r="Y78" s="683"/>
      <c r="Z78" s="683"/>
      <c r="AA78" s="683"/>
      <c r="AB78" s="683"/>
      <c r="AC78" s="683"/>
      <c r="AD78" s="683"/>
      <c r="AE78" s="683"/>
      <c r="AF78" s="683"/>
      <c r="AG78" s="683"/>
      <c r="AH78" s="683"/>
      <c r="AM78" s="1097"/>
      <c r="AN78" s="1097"/>
      <c r="AO78" s="1097"/>
      <c r="AP78" s="1097"/>
    </row>
    <row r="79" spans="1:42" s="628" customFormat="1" ht="15" customHeight="1">
      <c r="A79" s="624">
        <f>+A78</f>
        <v>20</v>
      </c>
      <c r="C79" s="683"/>
      <c r="D79" s="683"/>
      <c r="E79" s="683"/>
      <c r="F79" s="683"/>
      <c r="G79" s="683"/>
      <c r="H79" s="683"/>
      <c r="I79" s="683"/>
      <c r="J79" s="683"/>
      <c r="K79" s="683"/>
      <c r="L79" s="683"/>
      <c r="M79" s="683"/>
      <c r="N79" s="683"/>
      <c r="O79" s="683"/>
      <c r="P79" s="683"/>
      <c r="Q79" s="683"/>
      <c r="R79" s="683"/>
      <c r="S79" s="683"/>
      <c r="T79" s="683"/>
      <c r="U79" s="683"/>
      <c r="V79" s="683"/>
      <c r="W79" s="683"/>
      <c r="X79" s="683"/>
      <c r="Y79" s="683"/>
      <c r="Z79" s="683"/>
      <c r="AA79" s="683"/>
      <c r="AB79" s="683"/>
      <c r="AC79" s="683"/>
      <c r="AD79" s="683"/>
      <c r="AE79" s="683"/>
      <c r="AF79" s="683"/>
      <c r="AG79" s="683"/>
      <c r="AH79" s="683"/>
      <c r="AM79" s="1097"/>
      <c r="AN79" s="1097"/>
      <c r="AO79" s="1097"/>
      <c r="AP79" s="1097"/>
    </row>
    <row r="80" spans="1:42" s="628" customFormat="1" ht="15" customHeight="1">
      <c r="A80" s="624">
        <f>+A79</f>
        <v>20</v>
      </c>
      <c r="C80" s="683"/>
      <c r="D80" s="683"/>
      <c r="E80" s="683"/>
      <c r="F80" s="683"/>
      <c r="G80" s="683"/>
      <c r="H80" s="683"/>
      <c r="I80" s="683"/>
      <c r="J80" s="683"/>
      <c r="K80" s="683"/>
      <c r="L80" s="683"/>
      <c r="M80" s="683"/>
      <c r="N80" s="683"/>
      <c r="O80" s="683"/>
      <c r="P80" s="683"/>
      <c r="Q80" s="683"/>
      <c r="R80" s="683"/>
      <c r="S80" s="683"/>
      <c r="T80" s="683"/>
      <c r="U80" s="683"/>
      <c r="V80" s="683"/>
      <c r="W80" s="683"/>
      <c r="X80" s="683"/>
      <c r="Y80" s="683"/>
      <c r="Z80" s="683"/>
      <c r="AA80" s="683"/>
      <c r="AB80" s="683"/>
      <c r="AC80" s="683"/>
      <c r="AD80" s="683"/>
      <c r="AE80" s="683"/>
      <c r="AF80" s="683"/>
      <c r="AG80" s="683"/>
      <c r="AH80" s="683"/>
      <c r="AM80" s="1097"/>
      <c r="AN80" s="1097"/>
      <c r="AO80" s="1097"/>
      <c r="AP80" s="1097"/>
    </row>
    <row r="81" spans="1:42" s="631" customFormat="1" ht="15" hidden="1" customHeight="1">
      <c r="A81" s="633"/>
      <c r="B81" s="648"/>
      <c r="C81" s="648"/>
      <c r="D81" s="648"/>
      <c r="E81" s="648"/>
      <c r="F81" s="648"/>
      <c r="G81" s="648"/>
      <c r="H81" s="648"/>
      <c r="I81" s="648"/>
      <c r="J81" s="648"/>
      <c r="K81" s="648"/>
      <c r="L81" s="648"/>
      <c r="M81" s="648">
        <f>SUM(M82:AB82)</f>
        <v>280</v>
      </c>
      <c r="N81" s="648"/>
      <c r="O81" s="648"/>
      <c r="P81" s="648"/>
      <c r="Q81" s="648"/>
      <c r="R81" s="648"/>
      <c r="S81" s="648"/>
      <c r="T81" s="648"/>
      <c r="U81" s="648"/>
      <c r="V81" s="648"/>
      <c r="W81" s="648"/>
      <c r="X81" s="648"/>
      <c r="Y81" s="648"/>
      <c r="Z81" s="648"/>
      <c r="AA81" s="648"/>
      <c r="AB81" s="648"/>
      <c r="AC81" s="648"/>
      <c r="AD81" s="648">
        <f>SUM(AD82:AF82)</f>
        <v>84</v>
      </c>
      <c r="AE81" s="648"/>
      <c r="AF81" s="648"/>
      <c r="AG81" s="648">
        <f>SUM(AG82:AH82)</f>
        <v>84</v>
      </c>
      <c r="AH81" s="648"/>
      <c r="AI81" s="648"/>
      <c r="AJ81" s="648"/>
      <c r="AK81" s="631"/>
      <c r="AL81" s="1089"/>
      <c r="AM81" s="1098"/>
      <c r="AN81" s="1098"/>
      <c r="AO81" s="1098"/>
      <c r="AP81" s="1098"/>
    </row>
    <row r="82" spans="1:42" s="631" customFormat="1" ht="15" hidden="1" customHeight="1">
      <c r="A82" s="633"/>
      <c r="B82" s="648"/>
      <c r="C82" s="648">
        <v>30</v>
      </c>
      <c r="D82" s="648">
        <v>61</v>
      </c>
      <c r="E82" s="648">
        <v>4</v>
      </c>
      <c r="F82" s="648">
        <v>10</v>
      </c>
      <c r="G82" s="648">
        <v>5</v>
      </c>
      <c r="H82" s="648">
        <v>5</v>
      </c>
      <c r="I82" s="648">
        <v>14</v>
      </c>
      <c r="J82" s="648">
        <v>18</v>
      </c>
      <c r="K82" s="648">
        <v>42</v>
      </c>
      <c r="L82" s="648">
        <v>24</v>
      </c>
      <c r="M82" s="648">
        <v>18</v>
      </c>
      <c r="N82" s="648">
        <v>32</v>
      </c>
      <c r="O82" s="648">
        <v>10</v>
      </c>
      <c r="P82" s="648">
        <v>10</v>
      </c>
      <c r="Q82" s="648">
        <v>14</v>
      </c>
      <c r="R82" s="648">
        <v>8</v>
      </c>
      <c r="S82" s="648">
        <v>10</v>
      </c>
      <c r="T82" s="648">
        <v>38</v>
      </c>
      <c r="U82" s="648">
        <v>4</v>
      </c>
      <c r="V82" s="648">
        <v>14</v>
      </c>
      <c r="W82" s="648">
        <v>28</v>
      </c>
      <c r="X82" s="648">
        <v>24</v>
      </c>
      <c r="Y82" s="648">
        <v>18</v>
      </c>
      <c r="Z82" s="648">
        <v>14</v>
      </c>
      <c r="AA82" s="648">
        <v>28</v>
      </c>
      <c r="AB82" s="648">
        <v>10</v>
      </c>
      <c r="AC82" s="648">
        <v>32</v>
      </c>
      <c r="AD82" s="648">
        <v>42</v>
      </c>
      <c r="AE82" s="648">
        <v>26</v>
      </c>
      <c r="AF82" s="648">
        <v>16</v>
      </c>
      <c r="AG82" s="648">
        <v>42</v>
      </c>
      <c r="AH82" s="648">
        <v>42</v>
      </c>
      <c r="AI82" s="648"/>
      <c r="AJ82" s="648"/>
      <c r="AK82" s="631"/>
      <c r="AL82" s="1089"/>
      <c r="AM82" s="1098"/>
      <c r="AN82" s="1098"/>
      <c r="AO82" s="1098"/>
      <c r="AP82" s="1098"/>
    </row>
    <row r="83" spans="1:42" s="631" customFormat="1" ht="15" hidden="1" customHeight="1">
      <c r="A83" s="633"/>
      <c r="B83" s="648"/>
      <c r="C83" s="648"/>
      <c r="D83" s="648"/>
      <c r="E83" s="648"/>
      <c r="F83" s="648"/>
      <c r="G83" s="648"/>
      <c r="H83" s="648"/>
      <c r="I83" s="648">
        <f>SUM(I82:L82)</f>
        <v>98</v>
      </c>
      <c r="J83" s="648"/>
      <c r="K83" s="648"/>
      <c r="L83" s="648"/>
      <c r="M83" s="648">
        <f>SUM(M82:P82)</f>
        <v>70</v>
      </c>
      <c r="N83" s="648"/>
      <c r="O83" s="648"/>
      <c r="P83" s="648"/>
      <c r="Q83" s="648">
        <f>SUM(Q82:T82)</f>
        <v>70</v>
      </c>
      <c r="R83" s="648"/>
      <c r="S83" s="648"/>
      <c r="T83" s="648"/>
      <c r="U83" s="648">
        <f>SUM(U82:X82)</f>
        <v>70</v>
      </c>
      <c r="V83" s="648"/>
      <c r="W83" s="648"/>
      <c r="X83" s="648"/>
      <c r="Y83" s="648">
        <f>SUM(Y82:AB82)</f>
        <v>70</v>
      </c>
      <c r="Z83" s="648"/>
      <c r="AA83" s="648"/>
      <c r="AB83" s="648"/>
      <c r="AC83" s="648">
        <f>SUM(AC82:AE82)</f>
        <v>100</v>
      </c>
      <c r="AD83" s="648"/>
      <c r="AE83" s="648"/>
      <c r="AF83" s="648">
        <f>SUM(AF82:AH82)</f>
        <v>100</v>
      </c>
      <c r="AG83" s="648"/>
      <c r="AH83" s="648"/>
      <c r="AI83" s="648"/>
      <c r="AJ83" s="648"/>
      <c r="AK83" s="631"/>
      <c r="AL83" s="1089"/>
      <c r="AM83" s="1098"/>
      <c r="AN83" s="1098"/>
      <c r="AO83" s="1098"/>
      <c r="AP83" s="1098"/>
    </row>
    <row r="84" spans="1:42" s="631" customFormat="1" ht="15" hidden="1" customHeight="1">
      <c r="A84" s="633"/>
      <c r="B84" s="648"/>
      <c r="C84" s="648"/>
      <c r="D84" s="648"/>
      <c r="E84" s="648"/>
      <c r="F84" s="648"/>
      <c r="G84" s="648"/>
      <c r="H84" s="648"/>
      <c r="I84" s="648"/>
      <c r="J84" s="648"/>
      <c r="K84" s="648"/>
      <c r="L84" s="648"/>
      <c r="M84" s="648">
        <f>SUM(M82:R82)</f>
        <v>92</v>
      </c>
      <c r="N84" s="648"/>
      <c r="O84" s="648"/>
      <c r="P84" s="648"/>
      <c r="Q84" s="648"/>
      <c r="R84" s="648"/>
      <c r="S84" s="648">
        <f>SUM(S82:W82)</f>
        <v>94</v>
      </c>
      <c r="T84" s="648"/>
      <c r="U84" s="648"/>
      <c r="V84" s="648"/>
      <c r="W84" s="648"/>
      <c r="X84" s="648">
        <f>SUM(X82:AB82)</f>
        <v>94</v>
      </c>
      <c r="Y84" s="648"/>
      <c r="Z84" s="648"/>
      <c r="AA84" s="648"/>
      <c r="AB84" s="648"/>
      <c r="AC84" s="884"/>
      <c r="AD84" s="648"/>
      <c r="AE84" s="648"/>
      <c r="AF84" s="648"/>
      <c r="AG84" s="648"/>
      <c r="AH84" s="648"/>
      <c r="AI84" s="648"/>
      <c r="AJ84" s="648"/>
      <c r="AK84" s="631"/>
      <c r="AL84" s="1089"/>
      <c r="AM84" s="1098"/>
      <c r="AN84" s="1098"/>
      <c r="AO84" s="1098"/>
      <c r="AP84" s="1098"/>
    </row>
    <row r="85" spans="1:42" s="631" customFormat="1" ht="15" hidden="1" customHeight="1">
      <c r="A85" s="633"/>
      <c r="B85" s="648"/>
      <c r="C85" s="648"/>
      <c r="D85" s="648"/>
      <c r="E85" s="648"/>
      <c r="F85" s="648"/>
      <c r="G85" s="648">
        <f>SUM(G82:J82)</f>
        <v>42</v>
      </c>
      <c r="H85" s="648"/>
      <c r="I85" s="648"/>
      <c r="J85" s="648"/>
      <c r="K85" s="648">
        <f>+K82</f>
        <v>42</v>
      </c>
      <c r="L85" s="648">
        <f>SUM(L82:M82)</f>
        <v>42</v>
      </c>
      <c r="M85" s="648"/>
      <c r="N85" s="648">
        <f>SUM(N82:O82)</f>
        <v>42</v>
      </c>
      <c r="O85" s="648"/>
      <c r="P85" s="648">
        <f>SUM(P82:S82)</f>
        <v>42</v>
      </c>
      <c r="Q85" s="648"/>
      <c r="R85" s="648"/>
      <c r="S85" s="648"/>
      <c r="T85" s="648">
        <f>SUM(T82:U82)</f>
        <v>42</v>
      </c>
      <c r="U85" s="648"/>
      <c r="V85" s="648">
        <f>SUM(V82:W82)</f>
        <v>42</v>
      </c>
      <c r="W85" s="648"/>
      <c r="X85" s="648">
        <f>SUM(X82:Y82)</f>
        <v>42</v>
      </c>
      <c r="Y85" s="648"/>
      <c r="Z85" s="648">
        <f>SUM(Z82:AA82)</f>
        <v>42</v>
      </c>
      <c r="AA85" s="648"/>
      <c r="AB85" s="648">
        <f>SUM(AB82:AC82)</f>
        <v>42</v>
      </c>
      <c r="AC85" s="648"/>
      <c r="AD85" s="884"/>
      <c r="AE85" s="648">
        <f>SUM(AE82:AF82)</f>
        <v>42</v>
      </c>
      <c r="AF85" s="648"/>
      <c r="AG85" s="884"/>
      <c r="AH85" s="884"/>
      <c r="AI85" s="648"/>
      <c r="AJ85" s="648"/>
      <c r="AK85" s="631"/>
      <c r="AL85" s="1089"/>
      <c r="AM85" s="1098"/>
      <c r="AN85" s="1098"/>
      <c r="AO85" s="1098"/>
      <c r="AP85" s="1098"/>
    </row>
    <row r="86" spans="1:42" s="631" customFormat="1" ht="15" hidden="1" customHeight="1">
      <c r="A86" s="633"/>
      <c r="B86" s="648"/>
      <c r="C86" s="648"/>
      <c r="D86" s="648"/>
      <c r="E86" s="648"/>
      <c r="F86" s="648"/>
      <c r="G86" s="648"/>
      <c r="H86" s="648"/>
      <c r="I86" s="648"/>
      <c r="J86" s="648">
        <f>SUM(J82:L82)</f>
        <v>84</v>
      </c>
      <c r="K86" s="648"/>
      <c r="L86" s="648"/>
      <c r="M86" s="648">
        <f>SUM(M82:Q82)</f>
        <v>84</v>
      </c>
      <c r="N86" s="648"/>
      <c r="O86" s="648"/>
      <c r="P86" s="648"/>
      <c r="Q86" s="648"/>
      <c r="R86" s="884"/>
      <c r="S86" s="648"/>
      <c r="T86" s="648"/>
      <c r="U86" s="648"/>
      <c r="V86" s="648"/>
      <c r="W86" s="648">
        <f>SUM(W82:Z82)</f>
        <v>84</v>
      </c>
      <c r="X86" s="648"/>
      <c r="Y86" s="648"/>
      <c r="Z86" s="648"/>
      <c r="AA86" s="648"/>
      <c r="AB86" s="648">
        <f>SUM(AB82:AD82)</f>
        <v>84</v>
      </c>
      <c r="AC86" s="648"/>
      <c r="AD86" s="648"/>
      <c r="AE86" s="648">
        <f>SUM(AE82:AG82)</f>
        <v>84</v>
      </c>
      <c r="AF86" s="648"/>
      <c r="AG86" s="648"/>
      <c r="AH86" s="648"/>
      <c r="AI86" s="648"/>
      <c r="AJ86" s="648"/>
      <c r="AK86" s="631"/>
      <c r="AL86" s="1089"/>
      <c r="AM86" s="1098"/>
      <c r="AN86" s="1098"/>
      <c r="AO86" s="1098"/>
      <c r="AP86" s="1098"/>
    </row>
    <row r="87" spans="1:42" s="631" customFormat="1" ht="15" hidden="1" customHeight="1">
      <c r="A87" s="633"/>
      <c r="B87" s="631"/>
      <c r="C87" s="631"/>
      <c r="D87" s="631"/>
      <c r="E87" s="631"/>
      <c r="F87" s="631"/>
      <c r="G87" s="631"/>
      <c r="H87" s="631"/>
      <c r="I87" s="631"/>
      <c r="J87" s="631"/>
      <c r="K87" s="828"/>
      <c r="L87" s="828"/>
      <c r="M87" s="851">
        <f>SUM(M82:P82)</f>
        <v>70</v>
      </c>
      <c r="N87" s="851"/>
      <c r="O87" s="851"/>
      <c r="P87" s="851"/>
      <c r="Q87" s="648"/>
      <c r="R87" s="828"/>
      <c r="S87" s="828"/>
      <c r="T87" s="828"/>
      <c r="U87" s="828"/>
      <c r="V87" s="828"/>
      <c r="W87" s="648">
        <f>SUM(W82:Y82)</f>
        <v>70</v>
      </c>
      <c r="X87" s="851"/>
      <c r="Y87" s="851"/>
      <c r="Z87" s="631"/>
      <c r="AA87" s="631"/>
      <c r="AB87" s="631"/>
      <c r="AC87" s="631"/>
      <c r="AD87" s="631"/>
      <c r="AE87" s="631"/>
      <c r="AF87" s="631"/>
      <c r="AG87" s="631"/>
      <c r="AH87" s="631"/>
      <c r="AI87" s="631"/>
      <c r="AJ87" s="631"/>
      <c r="AK87" s="631"/>
      <c r="AL87" s="1089"/>
      <c r="AM87" s="1098"/>
      <c r="AN87" s="1098"/>
      <c r="AO87" s="1098"/>
      <c r="AP87" s="1098"/>
    </row>
    <row r="88" spans="1:42" ht="15" customHeight="1">
      <c r="A88" s="624">
        <f>+A80</f>
        <v>20</v>
      </c>
      <c r="B88" s="628"/>
      <c r="C88" s="681" t="s">
        <v>35</v>
      </c>
      <c r="D88" s="717"/>
      <c r="E88" s="717"/>
      <c r="F88" s="760"/>
      <c r="G88" s="769">
        <v>2</v>
      </c>
      <c r="H88" s="775"/>
      <c r="I88" s="775"/>
      <c r="J88" s="807"/>
      <c r="K88" s="829">
        <v>3</v>
      </c>
      <c r="L88" s="834">
        <v>4</v>
      </c>
      <c r="M88" s="807"/>
      <c r="N88" s="829">
        <v>5</v>
      </c>
      <c r="O88" s="829"/>
      <c r="P88" s="834">
        <v>6</v>
      </c>
      <c r="Q88" s="775"/>
      <c r="R88" s="775"/>
      <c r="S88" s="901"/>
      <c r="T88" s="920">
        <v>7</v>
      </c>
      <c r="U88" s="935"/>
      <c r="V88" s="948">
        <v>8</v>
      </c>
      <c r="W88" s="807"/>
      <c r="X88" s="834">
        <v>9</v>
      </c>
      <c r="Y88" s="807"/>
      <c r="Z88" s="834">
        <v>10</v>
      </c>
      <c r="AA88" s="807"/>
      <c r="AB88" s="834">
        <v>11</v>
      </c>
      <c r="AC88" s="807"/>
      <c r="AD88" s="829">
        <v>12</v>
      </c>
      <c r="AE88" s="834">
        <v>13</v>
      </c>
      <c r="AF88" s="807"/>
      <c r="AG88" s="829">
        <v>14</v>
      </c>
      <c r="AH88" s="1046">
        <v>15</v>
      </c>
    </row>
    <row r="89" spans="1:42" ht="22.5" customHeight="1">
      <c r="A89" s="624">
        <v>30</v>
      </c>
      <c r="B89" s="628"/>
      <c r="C89" s="684" t="s">
        <v>16</v>
      </c>
      <c r="D89" s="718" t="s">
        <v>34</v>
      </c>
      <c r="E89" s="744"/>
      <c r="F89" s="761"/>
      <c r="G89" s="770">
        <v>0.5</v>
      </c>
      <c r="H89" s="776"/>
      <c r="I89" s="776"/>
      <c r="J89" s="808"/>
      <c r="K89" s="830">
        <v>0.33300000000000002</v>
      </c>
      <c r="L89" s="835">
        <v>0.25</v>
      </c>
      <c r="M89" s="808"/>
      <c r="N89" s="830">
        <v>0.2</v>
      </c>
      <c r="O89" s="830"/>
      <c r="P89" s="835">
        <v>0.16600000000000001</v>
      </c>
      <c r="Q89" s="776"/>
      <c r="R89" s="776"/>
      <c r="S89" s="902"/>
      <c r="T89" s="921">
        <v>0.14199999999999999</v>
      </c>
      <c r="U89" s="902"/>
      <c r="V89" s="921">
        <v>0.125</v>
      </c>
      <c r="W89" s="808"/>
      <c r="X89" s="835">
        <v>0.111</v>
      </c>
      <c r="Y89" s="808"/>
      <c r="Z89" s="835">
        <v>0.1</v>
      </c>
      <c r="AA89" s="808"/>
      <c r="AB89" s="835">
        <v>9.e-002</v>
      </c>
      <c r="AC89" s="808"/>
      <c r="AD89" s="830">
        <v>8.3000000000000004e-002</v>
      </c>
      <c r="AE89" s="835">
        <v>7.5999999999999998e-002</v>
      </c>
      <c r="AF89" s="808"/>
      <c r="AG89" s="830">
        <v>7.0999999999999994e-002</v>
      </c>
      <c r="AH89" s="1047">
        <v>6.6000000000000003e-002</v>
      </c>
    </row>
    <row r="90" spans="1:42" ht="22.5" customHeight="1">
      <c r="A90" s="624">
        <f>+A89</f>
        <v>30</v>
      </c>
      <c r="B90" s="628"/>
      <c r="C90" s="685"/>
      <c r="D90" s="719" t="s">
        <v>292</v>
      </c>
      <c r="E90" s="745"/>
      <c r="F90" s="762"/>
      <c r="G90" s="771">
        <v>0.5</v>
      </c>
      <c r="H90" s="777"/>
      <c r="I90" s="777"/>
      <c r="J90" s="809"/>
      <c r="K90" s="831">
        <v>0.33400000000000002</v>
      </c>
      <c r="L90" s="836">
        <v>0.25</v>
      </c>
      <c r="M90" s="809"/>
      <c r="N90" s="831">
        <v>0.2</v>
      </c>
      <c r="O90" s="831"/>
      <c r="P90" s="836">
        <v>0.16700000000000001</v>
      </c>
      <c r="Q90" s="777"/>
      <c r="R90" s="777"/>
      <c r="S90" s="903"/>
      <c r="T90" s="922">
        <v>0.14299999999999999</v>
      </c>
      <c r="U90" s="936"/>
      <c r="V90" s="949">
        <v>0.125</v>
      </c>
      <c r="W90" s="809"/>
      <c r="X90" s="836">
        <v>0.112</v>
      </c>
      <c r="Y90" s="809"/>
      <c r="Z90" s="836">
        <v>0.1</v>
      </c>
      <c r="AA90" s="809"/>
      <c r="AB90" s="836">
        <v>9.0999999999999998e-002</v>
      </c>
      <c r="AC90" s="809"/>
      <c r="AD90" s="831">
        <v>8.4000000000000005e-002</v>
      </c>
      <c r="AE90" s="836">
        <v>7.6999999999999999e-002</v>
      </c>
      <c r="AF90" s="809"/>
      <c r="AG90" s="831">
        <v>7.1999999999999995e-002</v>
      </c>
      <c r="AH90" s="1048">
        <v>6.7000000000000004e-002</v>
      </c>
    </row>
    <row r="91" spans="1:42" s="628" customFormat="1" ht="7.5" customHeight="1">
      <c r="A91" s="624">
        <v>10</v>
      </c>
      <c r="B91" s="649"/>
      <c r="C91" s="649"/>
      <c r="D91" s="682"/>
      <c r="E91" s="682"/>
      <c r="F91" s="682"/>
      <c r="G91" s="682"/>
      <c r="H91" s="682"/>
      <c r="I91" s="682"/>
      <c r="J91" s="682"/>
      <c r="K91" s="649"/>
      <c r="L91" s="682"/>
      <c r="M91" s="682"/>
      <c r="N91" s="682"/>
      <c r="O91" s="682"/>
      <c r="P91" s="682"/>
      <c r="Q91" s="682"/>
      <c r="R91" s="682"/>
      <c r="S91" s="682"/>
      <c r="T91" s="923"/>
      <c r="U91" s="923"/>
      <c r="V91" s="682"/>
      <c r="W91" s="682"/>
      <c r="X91" s="682"/>
      <c r="Y91" s="682"/>
      <c r="Z91" s="682"/>
      <c r="AA91" s="682"/>
      <c r="AB91" s="682"/>
      <c r="AC91" s="682"/>
      <c r="AD91" s="649"/>
      <c r="AE91" s="682"/>
      <c r="AF91" s="682"/>
      <c r="AG91" s="649"/>
      <c r="AH91" s="649"/>
      <c r="AI91" s="649"/>
      <c r="AJ91" s="649"/>
      <c r="AM91" s="1097"/>
      <c r="AN91" s="1097"/>
      <c r="AO91" s="1097"/>
      <c r="AP91" s="1097"/>
    </row>
    <row r="92" spans="1:42" s="628" customFormat="1" ht="15" customHeight="1">
      <c r="A92" s="624">
        <v>20</v>
      </c>
      <c r="C92" s="647" t="s">
        <v>295</v>
      </c>
      <c r="D92" s="647"/>
      <c r="E92" s="647"/>
      <c r="F92" s="647"/>
      <c r="G92" s="647"/>
      <c r="H92" s="647"/>
      <c r="I92" s="647"/>
      <c r="J92" s="647"/>
      <c r="K92" s="647"/>
      <c r="L92" s="670"/>
      <c r="M92" s="670"/>
      <c r="N92" s="670"/>
      <c r="O92" s="670"/>
      <c r="P92" s="670"/>
      <c r="Q92" s="670"/>
      <c r="R92" s="670"/>
      <c r="S92" s="670"/>
      <c r="T92" s="670"/>
      <c r="U92" s="670"/>
      <c r="V92" s="670"/>
      <c r="W92" s="670"/>
      <c r="X92" s="670"/>
      <c r="Y92" s="670"/>
      <c r="Z92" s="670"/>
      <c r="AA92" s="670"/>
      <c r="AB92" s="670"/>
      <c r="AC92" s="670"/>
      <c r="AD92" s="649"/>
      <c r="AE92" s="670"/>
      <c r="AF92" s="670"/>
      <c r="AG92" s="649"/>
      <c r="AH92" s="649"/>
      <c r="AM92" s="1097"/>
      <c r="AN92" s="1097"/>
      <c r="AO92" s="1097"/>
      <c r="AP92" s="1097"/>
    </row>
    <row r="93" spans="1:42" s="628" customFormat="1" ht="15" customHeight="1">
      <c r="A93" s="624">
        <f>+A92</f>
        <v>20</v>
      </c>
      <c r="C93" s="647" t="s">
        <v>372</v>
      </c>
      <c r="D93" s="647"/>
      <c r="E93" s="647"/>
      <c r="F93" s="647"/>
      <c r="G93" s="647"/>
      <c r="H93" s="647"/>
      <c r="I93" s="647"/>
      <c r="J93" s="647"/>
      <c r="K93" s="647"/>
      <c r="L93" s="647"/>
      <c r="M93" s="647"/>
      <c r="N93" s="647"/>
      <c r="O93" s="647"/>
      <c r="P93" s="647"/>
      <c r="Q93" s="647"/>
      <c r="R93" s="647"/>
      <c r="S93" s="647"/>
      <c r="T93" s="647"/>
      <c r="U93" s="647"/>
      <c r="V93" s="647"/>
      <c r="W93" s="647"/>
      <c r="X93" s="670"/>
      <c r="Y93" s="670"/>
      <c r="Z93" s="670"/>
      <c r="AA93" s="670"/>
      <c r="AB93" s="670"/>
      <c r="AC93" s="670"/>
      <c r="AD93" s="649"/>
      <c r="AE93" s="670"/>
      <c r="AF93" s="670"/>
      <c r="AG93" s="649"/>
      <c r="AH93" s="649"/>
      <c r="AM93" s="1097"/>
      <c r="AN93" s="1097"/>
      <c r="AO93" s="1097"/>
      <c r="AP93" s="1097"/>
    </row>
    <row r="94" spans="1:42" s="628" customFormat="1" ht="7.5" customHeight="1">
      <c r="A94" s="624">
        <v>10</v>
      </c>
      <c r="B94" s="649"/>
      <c r="C94" s="649"/>
      <c r="D94" s="670"/>
      <c r="E94" s="670"/>
      <c r="F94" s="670"/>
      <c r="G94" s="670"/>
      <c r="H94" s="670"/>
      <c r="I94" s="670"/>
      <c r="J94" s="670"/>
      <c r="K94" s="649"/>
      <c r="L94" s="670"/>
      <c r="M94" s="670"/>
      <c r="N94" s="670"/>
      <c r="O94" s="670"/>
      <c r="P94" s="670"/>
      <c r="Q94" s="670"/>
      <c r="R94" s="670"/>
      <c r="S94" s="670"/>
      <c r="T94" s="670"/>
      <c r="U94" s="670"/>
      <c r="V94" s="670"/>
      <c r="W94" s="670"/>
      <c r="X94" s="670"/>
      <c r="Y94" s="670"/>
      <c r="Z94" s="670"/>
      <c r="AA94" s="670"/>
      <c r="AB94" s="670"/>
      <c r="AC94" s="670"/>
      <c r="AD94" s="649"/>
      <c r="AE94" s="670"/>
      <c r="AF94" s="670"/>
      <c r="AG94" s="649"/>
      <c r="AH94" s="649"/>
      <c r="AM94" s="1097"/>
      <c r="AN94" s="1097"/>
      <c r="AO94" s="1097"/>
      <c r="AP94" s="1097"/>
    </row>
    <row r="95" spans="1:42" s="628" customFormat="1" ht="15" customHeight="1">
      <c r="A95" s="624">
        <f>+A93</f>
        <v>20</v>
      </c>
      <c r="C95" s="647" t="s">
        <v>297</v>
      </c>
      <c r="D95" s="647"/>
      <c r="E95" s="647"/>
      <c r="F95" s="647"/>
      <c r="G95" s="647"/>
      <c r="H95" s="647"/>
      <c r="I95" s="647"/>
      <c r="J95" s="647"/>
      <c r="K95" s="649"/>
      <c r="L95" s="670"/>
      <c r="M95" s="670"/>
      <c r="N95" s="670"/>
      <c r="O95" s="670"/>
      <c r="P95" s="670"/>
      <c r="Q95" s="670"/>
      <c r="R95" s="670"/>
      <c r="S95" s="670"/>
      <c r="T95" s="670"/>
      <c r="U95" s="670"/>
      <c r="V95" s="670"/>
      <c r="W95" s="670"/>
      <c r="X95" s="670"/>
      <c r="Y95" s="670"/>
      <c r="Z95" s="670"/>
      <c r="AA95" s="670"/>
      <c r="AB95" s="670"/>
      <c r="AC95" s="670"/>
      <c r="AD95" s="649"/>
      <c r="AE95" s="670"/>
      <c r="AF95" s="670"/>
      <c r="AG95" s="649"/>
      <c r="AH95" s="649"/>
      <c r="AM95" s="1097"/>
      <c r="AN95" s="1097"/>
      <c r="AO95" s="1097"/>
      <c r="AP95" s="1097"/>
    </row>
    <row r="96" spans="1:42" s="628" customFormat="1" ht="15" customHeight="1">
      <c r="A96" s="624">
        <f>+A95</f>
        <v>20</v>
      </c>
      <c r="C96" s="671" t="s">
        <v>298</v>
      </c>
      <c r="D96" s="671"/>
      <c r="E96" s="671"/>
      <c r="F96" s="671"/>
      <c r="G96" s="671"/>
      <c r="H96" s="671"/>
      <c r="I96" s="671"/>
      <c r="J96" s="671"/>
      <c r="K96" s="671"/>
      <c r="L96" s="671"/>
      <c r="M96" s="671"/>
      <c r="N96" s="671"/>
      <c r="O96" s="671"/>
      <c r="P96" s="671"/>
      <c r="Q96" s="671"/>
      <c r="R96" s="671"/>
      <c r="S96" s="671"/>
      <c r="T96" s="671"/>
      <c r="U96" s="671"/>
      <c r="V96" s="671"/>
      <c r="W96" s="671"/>
      <c r="X96" s="671"/>
      <c r="Y96" s="671"/>
      <c r="Z96" s="671"/>
      <c r="AA96" s="671"/>
      <c r="AB96" s="671"/>
      <c r="AC96" s="671"/>
      <c r="AD96" s="671"/>
      <c r="AE96" s="671"/>
      <c r="AF96" s="671"/>
      <c r="AG96" s="671"/>
      <c r="AH96" s="671"/>
      <c r="AM96" s="1097"/>
      <c r="AN96" s="1097"/>
      <c r="AO96" s="1097"/>
      <c r="AP96" s="1097"/>
    </row>
    <row r="97" spans="1:42" s="628" customFormat="1" ht="15" customHeight="1">
      <c r="A97" s="624">
        <f>+A96</f>
        <v>20</v>
      </c>
      <c r="C97" s="671"/>
      <c r="D97" s="671"/>
      <c r="E97" s="671"/>
      <c r="F97" s="671"/>
      <c r="G97" s="671"/>
      <c r="H97" s="671"/>
      <c r="I97" s="671"/>
      <c r="J97" s="671"/>
      <c r="K97" s="671"/>
      <c r="L97" s="671"/>
      <c r="M97" s="671"/>
      <c r="N97" s="671"/>
      <c r="O97" s="671"/>
      <c r="P97" s="671"/>
      <c r="Q97" s="671"/>
      <c r="R97" s="671"/>
      <c r="S97" s="671"/>
      <c r="T97" s="671"/>
      <c r="U97" s="671"/>
      <c r="V97" s="671"/>
      <c r="W97" s="671"/>
      <c r="X97" s="671"/>
      <c r="Y97" s="671"/>
      <c r="Z97" s="671"/>
      <c r="AA97" s="671"/>
      <c r="AB97" s="671"/>
      <c r="AC97" s="671"/>
      <c r="AD97" s="671"/>
      <c r="AE97" s="671"/>
      <c r="AF97" s="671"/>
      <c r="AG97" s="671"/>
      <c r="AH97" s="671"/>
      <c r="AM97" s="1097"/>
      <c r="AN97" s="1097"/>
      <c r="AO97" s="1097"/>
      <c r="AP97" s="1097"/>
    </row>
    <row r="98" spans="1:42" s="628" customFormat="1" ht="15" customHeight="1">
      <c r="A98" s="624">
        <f>+A97</f>
        <v>20</v>
      </c>
      <c r="C98" s="671"/>
      <c r="D98" s="671"/>
      <c r="E98" s="671"/>
      <c r="F98" s="671"/>
      <c r="G98" s="671"/>
      <c r="H98" s="671"/>
      <c r="I98" s="671"/>
      <c r="J98" s="671"/>
      <c r="K98" s="671"/>
      <c r="L98" s="671"/>
      <c r="M98" s="671"/>
      <c r="N98" s="671"/>
      <c r="O98" s="671"/>
      <c r="P98" s="671"/>
      <c r="Q98" s="671"/>
      <c r="R98" s="671"/>
      <c r="S98" s="671"/>
      <c r="T98" s="671"/>
      <c r="U98" s="671"/>
      <c r="V98" s="671"/>
      <c r="W98" s="671"/>
      <c r="X98" s="671"/>
      <c r="Y98" s="671"/>
      <c r="Z98" s="671"/>
      <c r="AA98" s="671"/>
      <c r="AB98" s="671"/>
      <c r="AC98" s="671"/>
      <c r="AD98" s="671"/>
      <c r="AE98" s="671"/>
      <c r="AF98" s="671"/>
      <c r="AG98" s="671"/>
      <c r="AH98" s="671"/>
      <c r="AM98" s="1097"/>
      <c r="AN98" s="1097"/>
      <c r="AO98" s="1097"/>
      <c r="AP98" s="1097"/>
    </row>
    <row r="99" spans="1:42" s="628" customFormat="1" ht="15" customHeight="1">
      <c r="A99" s="624">
        <f>+A98</f>
        <v>20</v>
      </c>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671"/>
      <c r="AM99" s="1097"/>
      <c r="AN99" s="1097"/>
      <c r="AO99" s="1097"/>
      <c r="AP99" s="1097"/>
    </row>
    <row r="100" spans="1:42" ht="15" customHeight="1">
      <c r="A100" s="624">
        <v>21</v>
      </c>
      <c r="B100" s="650"/>
      <c r="C100" s="650"/>
      <c r="D100" s="650"/>
      <c r="E100" s="650"/>
      <c r="F100" s="650"/>
      <c r="G100" s="650"/>
      <c r="H100" s="650"/>
      <c r="I100" s="650"/>
      <c r="J100" s="650"/>
      <c r="K100" s="650"/>
      <c r="L100" s="650"/>
      <c r="M100" s="650"/>
      <c r="N100" s="650"/>
      <c r="O100" s="650"/>
      <c r="P100" s="650"/>
      <c r="Q100" s="650"/>
      <c r="R100" s="650"/>
      <c r="S100" s="650"/>
      <c r="T100" s="650"/>
      <c r="U100" s="650"/>
      <c r="V100" s="650"/>
      <c r="W100" s="650"/>
      <c r="X100" s="650"/>
      <c r="Y100" s="650"/>
      <c r="Z100" s="650"/>
      <c r="AA100" s="650"/>
      <c r="AB100" s="650"/>
      <c r="AC100" s="650"/>
      <c r="AD100" s="650"/>
      <c r="AE100" s="650"/>
      <c r="AF100" s="650"/>
      <c r="AG100" s="650"/>
      <c r="AH100" s="650"/>
    </row>
    <row r="101" spans="1:42" ht="15" customHeight="1">
      <c r="A101" s="624">
        <f t="shared" ref="A101:A110" si="12">+A100</f>
        <v>21</v>
      </c>
      <c r="B101" s="651" t="s">
        <v>321</v>
      </c>
      <c r="C101" s="651"/>
      <c r="D101" s="651"/>
      <c r="E101" s="651"/>
      <c r="F101" s="651"/>
      <c r="G101" s="651"/>
      <c r="H101" s="651"/>
      <c r="I101" s="651"/>
      <c r="J101" s="651"/>
      <c r="K101" s="651"/>
      <c r="L101" s="651"/>
      <c r="M101" s="650"/>
      <c r="N101" s="650"/>
      <c r="O101" s="650"/>
      <c r="P101" s="650"/>
      <c r="Q101" s="650"/>
      <c r="R101" s="650"/>
      <c r="S101" s="650"/>
      <c r="T101" s="650"/>
      <c r="U101" s="650"/>
      <c r="V101" s="650"/>
      <c r="W101" s="650"/>
      <c r="X101" s="650"/>
      <c r="Y101" s="650"/>
      <c r="Z101" s="650"/>
      <c r="AA101" s="650"/>
      <c r="AB101" s="650"/>
      <c r="AC101" s="650"/>
      <c r="AD101" s="650"/>
      <c r="AE101" s="650"/>
      <c r="AF101" s="650"/>
      <c r="AG101" s="650"/>
      <c r="AH101" s="650"/>
    </row>
    <row r="102" spans="1:42" ht="15" customHeight="1">
      <c r="A102" s="624">
        <f t="shared" si="12"/>
        <v>21</v>
      </c>
      <c r="B102" s="652"/>
      <c r="C102" s="686" t="s">
        <v>322</v>
      </c>
      <c r="D102" s="686"/>
      <c r="E102" s="686"/>
      <c r="F102" s="686"/>
      <c r="G102" s="686"/>
      <c r="H102" s="686"/>
      <c r="I102" s="686"/>
      <c r="J102" s="686"/>
      <c r="K102" s="686"/>
      <c r="L102" s="686"/>
      <c r="M102" s="686"/>
      <c r="N102" s="686"/>
      <c r="O102" s="686"/>
      <c r="P102" s="686"/>
      <c r="Q102" s="686"/>
      <c r="R102" s="686"/>
      <c r="S102" s="686"/>
      <c r="T102" s="686"/>
      <c r="U102" s="686"/>
      <c r="V102" s="686"/>
      <c r="W102" s="686"/>
      <c r="X102" s="686"/>
      <c r="Y102" s="650"/>
      <c r="Z102" s="650"/>
      <c r="AA102" s="650"/>
      <c r="AB102" s="650"/>
      <c r="AC102" s="650"/>
      <c r="AD102" s="650"/>
      <c r="AE102" s="650"/>
      <c r="AF102" s="650"/>
      <c r="AG102" s="650"/>
      <c r="AH102" s="650"/>
    </row>
    <row r="103" spans="1:42" ht="15" customHeight="1">
      <c r="A103" s="624">
        <f t="shared" si="12"/>
        <v>21</v>
      </c>
      <c r="B103" s="652"/>
      <c r="C103" s="686" t="s">
        <v>167</v>
      </c>
      <c r="D103" s="686"/>
      <c r="E103" s="686"/>
      <c r="F103" s="686"/>
      <c r="G103" s="686"/>
      <c r="H103" s="686"/>
      <c r="I103" s="686"/>
      <c r="J103" s="686"/>
      <c r="K103" s="686"/>
      <c r="L103" s="686"/>
      <c r="M103" s="686"/>
      <c r="N103" s="686"/>
      <c r="O103" s="686"/>
      <c r="P103" s="686"/>
      <c r="Q103" s="686"/>
      <c r="R103" s="686"/>
      <c r="S103" s="686"/>
      <c r="T103" s="686"/>
      <c r="U103" s="686"/>
      <c r="V103" s="686"/>
      <c r="W103" s="686"/>
      <c r="X103" s="686"/>
      <c r="Y103" s="650"/>
      <c r="Z103" s="650"/>
      <c r="AA103" s="650"/>
      <c r="AB103" s="650"/>
      <c r="AC103" s="650"/>
      <c r="AD103" s="650"/>
      <c r="AE103" s="650"/>
      <c r="AF103" s="650"/>
      <c r="AG103" s="650"/>
      <c r="AH103" s="650"/>
    </row>
    <row r="104" spans="1:42" ht="15" customHeight="1">
      <c r="A104" s="624">
        <f t="shared" si="12"/>
        <v>21</v>
      </c>
      <c r="B104" s="650"/>
      <c r="C104" s="650"/>
      <c r="D104" s="650"/>
      <c r="E104" s="650"/>
      <c r="F104" s="650"/>
      <c r="G104" s="650"/>
      <c r="H104" s="650"/>
      <c r="I104" s="650"/>
      <c r="J104" s="650"/>
      <c r="K104" s="650"/>
      <c r="L104" s="650"/>
      <c r="M104" s="650"/>
      <c r="N104" s="650"/>
      <c r="O104" s="650"/>
      <c r="P104" s="650"/>
      <c r="Q104" s="650"/>
      <c r="R104" s="650"/>
      <c r="S104" s="650"/>
      <c r="T104" s="650"/>
      <c r="U104" s="650"/>
      <c r="V104" s="650"/>
      <c r="W104" s="650"/>
      <c r="X104" s="650"/>
      <c r="Y104" s="650"/>
      <c r="Z104" s="650"/>
      <c r="AA104" s="650"/>
      <c r="AB104" s="650"/>
      <c r="AC104" s="650"/>
      <c r="AD104" s="650"/>
      <c r="AE104" s="650"/>
      <c r="AF104" s="650"/>
      <c r="AG104" s="650"/>
      <c r="AH104" s="650"/>
    </row>
    <row r="105" spans="1:42" ht="15" customHeight="1">
      <c r="A105" s="624">
        <f t="shared" si="12"/>
        <v>21</v>
      </c>
      <c r="B105" s="651" t="s">
        <v>15</v>
      </c>
      <c r="C105" s="651"/>
      <c r="D105" s="651"/>
      <c r="E105" s="651"/>
      <c r="F105" s="651"/>
      <c r="G105" s="651"/>
      <c r="H105" s="651"/>
      <c r="I105" s="651"/>
      <c r="J105" s="651"/>
      <c r="K105" s="651"/>
      <c r="L105" s="651"/>
      <c r="M105" s="651"/>
      <c r="N105" s="651"/>
      <c r="O105" s="651"/>
      <c r="P105" s="651"/>
      <c r="Q105" s="880"/>
      <c r="R105" s="880"/>
      <c r="S105" s="880"/>
      <c r="T105" s="880"/>
      <c r="U105" s="880"/>
      <c r="V105" s="880"/>
      <c r="W105" s="880"/>
      <c r="X105" s="880"/>
      <c r="Y105" s="880"/>
      <c r="Z105" s="880"/>
      <c r="AA105" s="880"/>
      <c r="AB105" s="880"/>
      <c r="AC105" s="880"/>
      <c r="AD105" s="880"/>
      <c r="AE105" s="880"/>
      <c r="AF105" s="880"/>
      <c r="AG105" s="880"/>
      <c r="AH105" s="880"/>
    </row>
    <row r="106" spans="1:42" ht="15" customHeight="1">
      <c r="A106" s="624">
        <f t="shared" si="12"/>
        <v>21</v>
      </c>
      <c r="B106" s="650"/>
      <c r="C106" s="650"/>
      <c r="D106" s="650"/>
      <c r="E106" s="650"/>
      <c r="F106" s="650"/>
      <c r="G106" s="650"/>
      <c r="H106" s="650"/>
      <c r="I106" s="650"/>
      <c r="J106" s="650"/>
      <c r="K106" s="650"/>
      <c r="L106" s="650"/>
      <c r="M106" s="650"/>
      <c r="N106" s="650"/>
      <c r="O106" s="650"/>
      <c r="P106" s="650"/>
      <c r="Q106" s="650"/>
      <c r="R106" s="650"/>
      <c r="S106" s="650"/>
      <c r="T106" s="650"/>
      <c r="U106" s="650"/>
      <c r="V106" s="650"/>
      <c r="W106" s="650"/>
      <c r="X106" s="650"/>
      <c r="Y106" s="650"/>
      <c r="Z106" s="650"/>
      <c r="AA106" s="650"/>
      <c r="AB106" s="650"/>
      <c r="AC106" s="650"/>
      <c r="AD106" s="650"/>
      <c r="AE106" s="650"/>
      <c r="AF106" s="650"/>
      <c r="AG106" s="650"/>
      <c r="AH106" s="650"/>
    </row>
    <row r="107" spans="1:42" ht="15" customHeight="1">
      <c r="A107" s="624">
        <f t="shared" si="12"/>
        <v>21</v>
      </c>
      <c r="B107" s="650"/>
      <c r="C107" s="650"/>
      <c r="D107" s="650"/>
      <c r="E107" s="650"/>
      <c r="F107" s="650"/>
      <c r="G107" s="650"/>
      <c r="H107" s="650"/>
      <c r="I107" s="650"/>
      <c r="J107" s="650"/>
      <c r="K107" s="650"/>
      <c r="L107" s="650"/>
      <c r="M107" s="650"/>
      <c r="N107" s="650"/>
      <c r="O107" s="650"/>
      <c r="P107" s="650"/>
      <c r="Q107" s="650"/>
      <c r="R107" s="650"/>
      <c r="S107" s="650"/>
      <c r="T107" s="650"/>
      <c r="U107" s="650"/>
      <c r="V107" s="650"/>
      <c r="W107" s="650"/>
      <c r="X107" s="650"/>
      <c r="Y107" s="650"/>
      <c r="Z107" s="650"/>
      <c r="AA107" s="650"/>
      <c r="AB107" s="650"/>
      <c r="AC107" s="650"/>
      <c r="AD107" s="650"/>
      <c r="AE107" s="650"/>
      <c r="AF107" s="650"/>
      <c r="AG107" s="650"/>
      <c r="AH107" s="650"/>
    </row>
    <row r="108" spans="1:42" ht="15" customHeight="1">
      <c r="A108" s="624">
        <f t="shared" si="12"/>
        <v>21</v>
      </c>
      <c r="B108" s="650"/>
      <c r="C108" s="650"/>
      <c r="D108" s="650"/>
      <c r="E108" s="650"/>
      <c r="F108" s="650"/>
      <c r="G108" s="650"/>
      <c r="H108" s="650"/>
      <c r="I108" s="650"/>
      <c r="J108" s="650"/>
      <c r="K108" s="650"/>
      <c r="L108" s="650"/>
      <c r="M108" s="650"/>
      <c r="N108" s="650"/>
      <c r="O108" s="650"/>
      <c r="P108" s="650"/>
      <c r="Q108" s="650"/>
      <c r="R108" s="650"/>
      <c r="S108" s="650"/>
      <c r="T108" s="650"/>
      <c r="U108" s="650"/>
      <c r="V108" s="650"/>
      <c r="W108" s="650"/>
      <c r="X108" s="650"/>
      <c r="Y108" s="650"/>
      <c r="Z108" s="650"/>
      <c r="AA108" s="650"/>
      <c r="AB108" s="650"/>
      <c r="AC108" s="650"/>
      <c r="AD108" s="650"/>
      <c r="AE108" s="650"/>
      <c r="AF108" s="650"/>
      <c r="AG108" s="650"/>
      <c r="AH108" s="650"/>
    </row>
    <row r="109" spans="1:42" ht="15" customHeight="1">
      <c r="A109" s="624">
        <f t="shared" si="12"/>
        <v>21</v>
      </c>
      <c r="B109" s="650"/>
      <c r="C109" s="650"/>
      <c r="D109" s="650"/>
      <c r="E109" s="650"/>
      <c r="F109" s="650"/>
      <c r="G109" s="650"/>
      <c r="H109" s="650"/>
      <c r="I109" s="650"/>
      <c r="J109" s="650"/>
      <c r="K109" s="650"/>
      <c r="L109" s="650"/>
      <c r="M109" s="650"/>
      <c r="N109" s="650"/>
      <c r="O109" s="650"/>
      <c r="P109" s="650"/>
      <c r="Q109" s="650"/>
      <c r="R109" s="650"/>
      <c r="S109" s="650"/>
      <c r="T109" s="650"/>
      <c r="U109" s="650"/>
      <c r="V109" s="650"/>
      <c r="W109" s="650"/>
      <c r="X109" s="650"/>
      <c r="Y109" s="650"/>
      <c r="Z109" s="650"/>
      <c r="AA109" s="650"/>
      <c r="AB109" s="650"/>
      <c r="AC109" s="650"/>
      <c r="AD109" s="650"/>
      <c r="AE109" s="650"/>
      <c r="AF109" s="650"/>
      <c r="AG109" s="650"/>
      <c r="AH109" s="650"/>
    </row>
    <row r="110" spans="1:42" ht="15" customHeight="1">
      <c r="A110" s="624">
        <f t="shared" si="12"/>
        <v>21</v>
      </c>
      <c r="B110" s="653"/>
      <c r="C110" s="687" t="s">
        <v>50</v>
      </c>
      <c r="D110" s="687"/>
      <c r="E110" s="687"/>
      <c r="F110" s="687"/>
      <c r="G110" s="687"/>
      <c r="H110" s="687"/>
      <c r="I110" s="687"/>
      <c r="J110" s="687"/>
      <c r="K110" s="687"/>
      <c r="L110" s="687"/>
      <c r="M110" s="687"/>
      <c r="N110" s="687"/>
      <c r="O110" s="687"/>
      <c r="P110" s="687"/>
      <c r="Q110" s="687"/>
      <c r="R110" s="687"/>
      <c r="S110" s="687"/>
      <c r="T110" s="687"/>
      <c r="U110" s="687"/>
      <c r="V110" s="687"/>
      <c r="W110" s="687"/>
      <c r="X110" s="687"/>
      <c r="Y110" s="687"/>
      <c r="Z110" s="687"/>
      <c r="AA110" s="687"/>
      <c r="AB110" s="687"/>
      <c r="AC110" s="687"/>
      <c r="AD110" s="687"/>
      <c r="AE110" s="687"/>
      <c r="AF110" s="687"/>
      <c r="AG110" s="687"/>
      <c r="AH110" s="687"/>
    </row>
    <row r="111" spans="1:42" ht="13.5" customHeight="1">
      <c r="A111" s="624">
        <v>20</v>
      </c>
      <c r="B111" s="653"/>
      <c r="C111" s="688"/>
      <c r="D111" s="720"/>
      <c r="E111" s="720"/>
      <c r="F111" s="720"/>
      <c r="G111" s="720"/>
      <c r="H111" s="720"/>
      <c r="I111" s="786" t="s">
        <v>282</v>
      </c>
      <c r="J111" s="725"/>
      <c r="K111" s="725"/>
      <c r="L111" s="837"/>
      <c r="M111" s="852" t="s">
        <v>307</v>
      </c>
      <c r="N111" s="852"/>
      <c r="O111" s="852"/>
      <c r="P111" s="852"/>
      <c r="Q111" s="857" t="s">
        <v>72</v>
      </c>
      <c r="R111" s="869"/>
      <c r="S111" s="869"/>
      <c r="T111" s="886"/>
      <c r="U111" s="937" t="s">
        <v>75</v>
      </c>
      <c r="V111" s="937"/>
      <c r="W111" s="937"/>
      <c r="X111" s="937"/>
      <c r="Y111" s="937" t="s">
        <v>305</v>
      </c>
      <c r="Z111" s="937"/>
      <c r="AA111" s="937"/>
      <c r="AB111" s="937"/>
      <c r="AC111" s="975" t="s">
        <v>306</v>
      </c>
      <c r="AD111" s="975"/>
      <c r="AE111" s="975"/>
      <c r="AF111" s="937" t="s">
        <v>71</v>
      </c>
      <c r="AG111" s="937"/>
      <c r="AH111" s="1049"/>
    </row>
    <row r="112" spans="1:42">
      <c r="A112" s="624">
        <f>+A111</f>
        <v>20</v>
      </c>
      <c r="B112" s="653"/>
      <c r="C112" s="689"/>
      <c r="D112" s="721"/>
      <c r="E112" s="721"/>
      <c r="F112" s="721"/>
      <c r="G112" s="721"/>
      <c r="H112" s="721"/>
      <c r="I112" s="787"/>
      <c r="J112" s="726"/>
      <c r="K112" s="726"/>
      <c r="L112" s="838"/>
      <c r="M112" s="853"/>
      <c r="N112" s="853"/>
      <c r="O112" s="853"/>
      <c r="P112" s="853"/>
      <c r="Q112" s="798"/>
      <c r="R112" s="820"/>
      <c r="S112" s="820"/>
      <c r="T112" s="887"/>
      <c r="U112" s="938"/>
      <c r="V112" s="938"/>
      <c r="W112" s="938"/>
      <c r="X112" s="938"/>
      <c r="Y112" s="938"/>
      <c r="Z112" s="938"/>
      <c r="AA112" s="938"/>
      <c r="AB112" s="938"/>
      <c r="AC112" s="976"/>
      <c r="AD112" s="976"/>
      <c r="AE112" s="976"/>
      <c r="AF112" s="938"/>
      <c r="AG112" s="938"/>
      <c r="AH112" s="1050"/>
    </row>
    <row r="113" spans="1:34" ht="16.5" customHeight="1">
      <c r="A113" s="624">
        <v>22</v>
      </c>
      <c r="B113" s="653"/>
      <c r="C113" s="690">
        <v>19</v>
      </c>
      <c r="D113" s="722"/>
      <c r="E113" s="722"/>
      <c r="F113" s="722"/>
      <c r="G113" s="722"/>
      <c r="H113" s="722"/>
      <c r="I113" s="788">
        <v>3000000</v>
      </c>
      <c r="J113" s="810"/>
      <c r="K113" s="810"/>
      <c r="L113" s="839"/>
      <c r="M113" s="854">
        <v>90</v>
      </c>
      <c r="N113" s="854"/>
      <c r="O113" s="854"/>
      <c r="P113" s="854"/>
      <c r="Q113" s="795">
        <v>6.6000000000000003e-002</v>
      </c>
      <c r="R113" s="885"/>
      <c r="S113" s="885"/>
      <c r="T113" s="924"/>
      <c r="U113" s="939">
        <v>0.83333333333333304</v>
      </c>
      <c r="V113" s="939"/>
      <c r="W113" s="939"/>
      <c r="X113" s="939"/>
      <c r="Y113" s="854">
        <v>100</v>
      </c>
      <c r="Z113" s="854"/>
      <c r="AA113" s="854"/>
      <c r="AB113" s="854"/>
      <c r="AC113" s="977">
        <f>+I113*M113/100*Q113*U113*Y113/100</f>
        <v>148499.99999999994</v>
      </c>
      <c r="AD113" s="977"/>
      <c r="AE113" s="977"/>
      <c r="AF113" s="1013">
        <f>+I113-AC113</f>
        <v>2851500</v>
      </c>
      <c r="AG113" s="1013"/>
      <c r="AH113" s="1051"/>
    </row>
    <row r="114" spans="1:34" ht="16.5" customHeight="1">
      <c r="A114" s="624">
        <f t="shared" ref="A114:A119" si="13">+A113</f>
        <v>22</v>
      </c>
      <c r="B114" s="653"/>
      <c r="C114" s="690">
        <f>+C113+1</f>
        <v>20</v>
      </c>
      <c r="D114" s="722"/>
      <c r="E114" s="722"/>
      <c r="F114" s="722"/>
      <c r="G114" s="722"/>
      <c r="H114" s="722"/>
      <c r="I114" s="789">
        <v>3000000</v>
      </c>
      <c r="J114" s="811"/>
      <c r="K114" s="811"/>
      <c r="L114" s="840"/>
      <c r="M114" s="855">
        <v>90</v>
      </c>
      <c r="N114" s="855"/>
      <c r="O114" s="855"/>
      <c r="P114" s="855"/>
      <c r="Q114" s="796">
        <v>6.6000000000000003e-002</v>
      </c>
      <c r="R114" s="870"/>
      <c r="S114" s="870"/>
      <c r="T114" s="888"/>
      <c r="U114" s="940">
        <v>1</v>
      </c>
      <c r="V114" s="940"/>
      <c r="W114" s="940"/>
      <c r="X114" s="940"/>
      <c r="Y114" s="855">
        <v>100</v>
      </c>
      <c r="Z114" s="855"/>
      <c r="AA114" s="855"/>
      <c r="AB114" s="855"/>
      <c r="AC114" s="978">
        <f>+I114*M114/100*Q114*U114*Y114/100</f>
        <v>178200</v>
      </c>
      <c r="AD114" s="978"/>
      <c r="AE114" s="978"/>
      <c r="AF114" s="1014">
        <f>+AF113-AC114</f>
        <v>2673300</v>
      </c>
      <c r="AG114" s="1014"/>
      <c r="AH114" s="1052"/>
    </row>
    <row r="115" spans="1:34" ht="16.5" customHeight="1">
      <c r="A115" s="624">
        <f t="shared" si="13"/>
        <v>22</v>
      </c>
      <c r="B115" s="653"/>
      <c r="C115" s="690">
        <f>+C114+1</f>
        <v>21</v>
      </c>
      <c r="D115" s="722"/>
      <c r="E115" s="722"/>
      <c r="F115" s="722"/>
      <c r="G115" s="722"/>
      <c r="H115" s="722"/>
      <c r="I115" s="789">
        <v>3000000</v>
      </c>
      <c r="J115" s="811"/>
      <c r="K115" s="811"/>
      <c r="L115" s="840"/>
      <c r="M115" s="855">
        <v>90</v>
      </c>
      <c r="N115" s="855"/>
      <c r="O115" s="855"/>
      <c r="P115" s="855"/>
      <c r="Q115" s="796">
        <v>7.0999999999999994e-002</v>
      </c>
      <c r="R115" s="870"/>
      <c r="S115" s="870"/>
      <c r="T115" s="888"/>
      <c r="U115" s="940">
        <v>1</v>
      </c>
      <c r="V115" s="940"/>
      <c r="W115" s="940"/>
      <c r="X115" s="940"/>
      <c r="Y115" s="855">
        <v>100</v>
      </c>
      <c r="Z115" s="855"/>
      <c r="AA115" s="855"/>
      <c r="AB115" s="855"/>
      <c r="AC115" s="978">
        <f>+I115*M115/100*Q115*U115*Y115/100</f>
        <v>191699.99999999997</v>
      </c>
      <c r="AD115" s="978"/>
      <c r="AE115" s="978"/>
      <c r="AF115" s="1014">
        <f>+AF114-AC115</f>
        <v>2481600</v>
      </c>
      <c r="AG115" s="1014"/>
      <c r="AH115" s="1052"/>
    </row>
    <row r="116" spans="1:34" ht="16.5" customHeight="1">
      <c r="A116" s="624">
        <f t="shared" si="13"/>
        <v>22</v>
      </c>
      <c r="B116" s="653"/>
      <c r="C116" s="691" t="s">
        <v>131</v>
      </c>
      <c r="D116" s="723"/>
      <c r="E116" s="723"/>
      <c r="F116" s="723"/>
      <c r="G116" s="723"/>
      <c r="H116" s="723"/>
      <c r="I116" s="790"/>
      <c r="J116" s="790"/>
      <c r="K116" s="790"/>
      <c r="L116" s="790"/>
      <c r="M116" s="723"/>
      <c r="N116" s="723"/>
      <c r="O116" s="723"/>
      <c r="P116" s="723"/>
      <c r="Q116" s="723"/>
      <c r="R116" s="723"/>
      <c r="S116" s="723"/>
      <c r="T116" s="723"/>
      <c r="U116" s="723"/>
      <c r="V116" s="723"/>
      <c r="W116" s="723"/>
      <c r="X116" s="723"/>
      <c r="Y116" s="723"/>
      <c r="Z116" s="723"/>
      <c r="AA116" s="723"/>
      <c r="AB116" s="723"/>
      <c r="AC116" s="723"/>
      <c r="AD116" s="723"/>
      <c r="AE116" s="723"/>
      <c r="AF116" s="723"/>
      <c r="AG116" s="723"/>
      <c r="AH116" s="1053"/>
    </row>
    <row r="117" spans="1:34" ht="16.5" customHeight="1">
      <c r="A117" s="624">
        <f t="shared" si="13"/>
        <v>22</v>
      </c>
      <c r="B117" s="653"/>
      <c r="C117" s="690">
        <f>+C115+1</f>
        <v>22</v>
      </c>
      <c r="D117" s="722"/>
      <c r="E117" s="722"/>
      <c r="F117" s="722"/>
      <c r="G117" s="722"/>
      <c r="H117" s="722"/>
      <c r="I117" s="791">
        <v>3000000</v>
      </c>
      <c r="J117" s="812"/>
      <c r="K117" s="812"/>
      <c r="L117" s="841"/>
      <c r="M117" s="855">
        <v>90</v>
      </c>
      <c r="N117" s="855"/>
      <c r="O117" s="855"/>
      <c r="P117" s="855"/>
      <c r="Q117" s="796">
        <v>7.0999999999999994e-002</v>
      </c>
      <c r="R117" s="870"/>
      <c r="S117" s="870"/>
      <c r="T117" s="888"/>
      <c r="U117" s="940">
        <v>1</v>
      </c>
      <c r="V117" s="940"/>
      <c r="W117" s="940"/>
      <c r="X117" s="940"/>
      <c r="Y117" s="855">
        <v>100</v>
      </c>
      <c r="Z117" s="855"/>
      <c r="AA117" s="855"/>
      <c r="AB117" s="855"/>
      <c r="AC117" s="978">
        <f t="shared" ref="AC117:AC128" si="14">+I117*M117/100*Q117*U117*Y117/100</f>
        <v>191699.99999999997</v>
      </c>
      <c r="AD117" s="978"/>
      <c r="AE117" s="978"/>
      <c r="AF117" s="1014">
        <f>+AF115-AC117</f>
        <v>2289900</v>
      </c>
      <c r="AG117" s="1014"/>
      <c r="AH117" s="1052"/>
    </row>
    <row r="118" spans="1:34" ht="16.5" customHeight="1">
      <c r="A118" s="624">
        <f t="shared" si="13"/>
        <v>22</v>
      </c>
      <c r="B118" s="653"/>
      <c r="C118" s="690">
        <f t="shared" ref="C118:C126" si="15">+C117+1</f>
        <v>23</v>
      </c>
      <c r="D118" s="722"/>
      <c r="E118" s="722"/>
      <c r="F118" s="722"/>
      <c r="G118" s="722"/>
      <c r="H118" s="722"/>
      <c r="I118" s="791">
        <v>3000000</v>
      </c>
      <c r="J118" s="812"/>
      <c r="K118" s="812"/>
      <c r="L118" s="841"/>
      <c r="M118" s="855">
        <v>90</v>
      </c>
      <c r="N118" s="855"/>
      <c r="O118" s="855"/>
      <c r="P118" s="855"/>
      <c r="Q118" s="796">
        <v>7.0999999999999994e-002</v>
      </c>
      <c r="R118" s="870"/>
      <c r="S118" s="870"/>
      <c r="T118" s="888"/>
      <c r="U118" s="940">
        <v>1</v>
      </c>
      <c r="V118" s="940"/>
      <c r="W118" s="940"/>
      <c r="X118" s="940"/>
      <c r="Y118" s="855">
        <v>100</v>
      </c>
      <c r="Z118" s="855"/>
      <c r="AA118" s="855"/>
      <c r="AB118" s="855"/>
      <c r="AC118" s="978">
        <f t="shared" si="14"/>
        <v>191699.99999999997</v>
      </c>
      <c r="AD118" s="978"/>
      <c r="AE118" s="978"/>
      <c r="AF118" s="1014">
        <f t="shared" ref="AF118:AF128" si="16">+AF117-AC118</f>
        <v>2098200</v>
      </c>
      <c r="AG118" s="1014"/>
      <c r="AH118" s="1052"/>
    </row>
    <row r="119" spans="1:34" ht="16.5" customHeight="1">
      <c r="A119" s="624">
        <f t="shared" si="13"/>
        <v>22</v>
      </c>
      <c r="B119" s="653"/>
      <c r="C119" s="690">
        <f t="shared" si="15"/>
        <v>24</v>
      </c>
      <c r="D119" s="722"/>
      <c r="E119" s="722"/>
      <c r="F119" s="722"/>
      <c r="G119" s="722"/>
      <c r="H119" s="722"/>
      <c r="I119" s="789">
        <v>3000000</v>
      </c>
      <c r="J119" s="811"/>
      <c r="K119" s="811"/>
      <c r="L119" s="840"/>
      <c r="M119" s="855">
        <v>90</v>
      </c>
      <c r="N119" s="855"/>
      <c r="O119" s="855"/>
      <c r="P119" s="855"/>
      <c r="Q119" s="796">
        <v>7.0999999999999994e-002</v>
      </c>
      <c r="R119" s="870"/>
      <c r="S119" s="870"/>
      <c r="T119" s="888"/>
      <c r="U119" s="940">
        <v>1</v>
      </c>
      <c r="V119" s="940"/>
      <c r="W119" s="940"/>
      <c r="X119" s="940"/>
      <c r="Y119" s="855">
        <v>100</v>
      </c>
      <c r="Z119" s="855"/>
      <c r="AA119" s="855"/>
      <c r="AB119" s="855"/>
      <c r="AC119" s="978">
        <f t="shared" si="14"/>
        <v>191699.99999999997</v>
      </c>
      <c r="AD119" s="978"/>
      <c r="AE119" s="978"/>
      <c r="AF119" s="1014">
        <f t="shared" si="16"/>
        <v>1906500</v>
      </c>
      <c r="AG119" s="1014"/>
      <c r="AH119" s="1052"/>
    </row>
    <row r="120" spans="1:34" ht="16.5" customHeight="1">
      <c r="B120" s="653"/>
      <c r="C120" s="690">
        <f t="shared" si="15"/>
        <v>25</v>
      </c>
      <c r="D120" s="722"/>
      <c r="E120" s="722"/>
      <c r="F120" s="722"/>
      <c r="G120" s="722"/>
      <c r="H120" s="722"/>
      <c r="I120" s="792">
        <v>3000000</v>
      </c>
      <c r="J120" s="813"/>
      <c r="K120" s="813"/>
      <c r="L120" s="842"/>
      <c r="M120" s="855">
        <v>90</v>
      </c>
      <c r="N120" s="855"/>
      <c r="O120" s="855"/>
      <c r="P120" s="855"/>
      <c r="Q120" s="796">
        <v>7.0999999999999994e-002</v>
      </c>
      <c r="R120" s="870"/>
      <c r="S120" s="870"/>
      <c r="T120" s="888"/>
      <c r="U120" s="940">
        <v>1</v>
      </c>
      <c r="V120" s="940"/>
      <c r="W120" s="940"/>
      <c r="X120" s="940"/>
      <c r="Y120" s="855">
        <v>100</v>
      </c>
      <c r="Z120" s="855"/>
      <c r="AA120" s="855"/>
      <c r="AB120" s="855"/>
      <c r="AC120" s="978">
        <f t="shared" si="14"/>
        <v>191699.99999999997</v>
      </c>
      <c r="AD120" s="978"/>
      <c r="AE120" s="978"/>
      <c r="AF120" s="1014">
        <f t="shared" si="16"/>
        <v>1714800</v>
      </c>
      <c r="AG120" s="1014"/>
      <c r="AH120" s="1052"/>
    </row>
    <row r="121" spans="1:34" ht="16.5" customHeight="1">
      <c r="B121" s="653"/>
      <c r="C121" s="690">
        <f t="shared" si="15"/>
        <v>26</v>
      </c>
      <c r="D121" s="722"/>
      <c r="E121" s="722"/>
      <c r="F121" s="722"/>
      <c r="G121" s="722"/>
      <c r="H121" s="722"/>
      <c r="I121" s="789">
        <v>3000000</v>
      </c>
      <c r="J121" s="811"/>
      <c r="K121" s="811"/>
      <c r="L121" s="840"/>
      <c r="M121" s="855">
        <v>90</v>
      </c>
      <c r="N121" s="855"/>
      <c r="O121" s="855"/>
      <c r="P121" s="855"/>
      <c r="Q121" s="796">
        <v>7.0999999999999994e-002</v>
      </c>
      <c r="R121" s="870"/>
      <c r="S121" s="870"/>
      <c r="T121" s="888"/>
      <c r="U121" s="940">
        <v>1</v>
      </c>
      <c r="V121" s="940"/>
      <c r="W121" s="940"/>
      <c r="X121" s="940"/>
      <c r="Y121" s="855">
        <v>100</v>
      </c>
      <c r="Z121" s="855"/>
      <c r="AA121" s="855"/>
      <c r="AB121" s="855"/>
      <c r="AC121" s="978">
        <f t="shared" si="14"/>
        <v>191699.99999999997</v>
      </c>
      <c r="AD121" s="978"/>
      <c r="AE121" s="978"/>
      <c r="AF121" s="1014">
        <f t="shared" si="16"/>
        <v>1523100</v>
      </c>
      <c r="AG121" s="1014"/>
      <c r="AH121" s="1052"/>
    </row>
    <row r="122" spans="1:34" ht="16.5" customHeight="1">
      <c r="B122" s="653"/>
      <c r="C122" s="690">
        <f t="shared" si="15"/>
        <v>27</v>
      </c>
      <c r="D122" s="722"/>
      <c r="E122" s="722"/>
      <c r="F122" s="722"/>
      <c r="G122" s="722"/>
      <c r="H122" s="722"/>
      <c r="I122" s="792">
        <v>3000000</v>
      </c>
      <c r="J122" s="813"/>
      <c r="K122" s="813"/>
      <c r="L122" s="842"/>
      <c r="M122" s="855">
        <v>90</v>
      </c>
      <c r="N122" s="855"/>
      <c r="O122" s="855"/>
      <c r="P122" s="855"/>
      <c r="Q122" s="796">
        <v>7.0999999999999994e-002</v>
      </c>
      <c r="R122" s="870"/>
      <c r="S122" s="870"/>
      <c r="T122" s="888"/>
      <c r="U122" s="940">
        <v>1</v>
      </c>
      <c r="V122" s="940"/>
      <c r="W122" s="940"/>
      <c r="X122" s="940"/>
      <c r="Y122" s="855">
        <v>100</v>
      </c>
      <c r="Z122" s="855"/>
      <c r="AA122" s="855"/>
      <c r="AB122" s="855"/>
      <c r="AC122" s="978">
        <f t="shared" si="14"/>
        <v>191699.99999999997</v>
      </c>
      <c r="AD122" s="978"/>
      <c r="AE122" s="978"/>
      <c r="AF122" s="1014">
        <f t="shared" si="16"/>
        <v>1331400</v>
      </c>
      <c r="AG122" s="1014"/>
      <c r="AH122" s="1052"/>
    </row>
    <row r="123" spans="1:34" ht="16.5" customHeight="1">
      <c r="B123" s="653"/>
      <c r="C123" s="690">
        <f t="shared" si="15"/>
        <v>28</v>
      </c>
      <c r="D123" s="722"/>
      <c r="E123" s="722"/>
      <c r="F123" s="722"/>
      <c r="G123" s="722"/>
      <c r="H123" s="722"/>
      <c r="I123" s="789">
        <v>3000000</v>
      </c>
      <c r="J123" s="811"/>
      <c r="K123" s="811"/>
      <c r="L123" s="840"/>
      <c r="M123" s="855">
        <v>90</v>
      </c>
      <c r="N123" s="855"/>
      <c r="O123" s="855"/>
      <c r="P123" s="855"/>
      <c r="Q123" s="796">
        <v>7.0999999999999994e-002</v>
      </c>
      <c r="R123" s="870"/>
      <c r="S123" s="870"/>
      <c r="T123" s="888"/>
      <c r="U123" s="940">
        <v>1</v>
      </c>
      <c r="V123" s="940"/>
      <c r="W123" s="940"/>
      <c r="X123" s="940"/>
      <c r="Y123" s="855">
        <v>100</v>
      </c>
      <c r="Z123" s="855"/>
      <c r="AA123" s="855"/>
      <c r="AB123" s="855"/>
      <c r="AC123" s="978">
        <f t="shared" si="14"/>
        <v>191699.99999999997</v>
      </c>
      <c r="AD123" s="978"/>
      <c r="AE123" s="978"/>
      <c r="AF123" s="1014">
        <f t="shared" si="16"/>
        <v>1139700</v>
      </c>
      <c r="AG123" s="1014"/>
      <c r="AH123" s="1052"/>
    </row>
    <row r="124" spans="1:34" ht="16.5" customHeight="1">
      <c r="B124" s="653"/>
      <c r="C124" s="690">
        <f t="shared" si="15"/>
        <v>29</v>
      </c>
      <c r="D124" s="722"/>
      <c r="E124" s="722"/>
      <c r="F124" s="722"/>
      <c r="G124" s="722"/>
      <c r="H124" s="722"/>
      <c r="I124" s="792">
        <v>3000000</v>
      </c>
      <c r="J124" s="813"/>
      <c r="K124" s="813"/>
      <c r="L124" s="842"/>
      <c r="M124" s="855">
        <v>90</v>
      </c>
      <c r="N124" s="855"/>
      <c r="O124" s="855"/>
      <c r="P124" s="855"/>
      <c r="Q124" s="796">
        <v>7.0999999999999994e-002</v>
      </c>
      <c r="R124" s="870"/>
      <c r="S124" s="870"/>
      <c r="T124" s="888"/>
      <c r="U124" s="940">
        <v>1</v>
      </c>
      <c r="V124" s="940"/>
      <c r="W124" s="940"/>
      <c r="X124" s="940"/>
      <c r="Y124" s="855">
        <v>100</v>
      </c>
      <c r="Z124" s="855"/>
      <c r="AA124" s="855"/>
      <c r="AB124" s="855"/>
      <c r="AC124" s="978">
        <f t="shared" si="14"/>
        <v>191699.99999999997</v>
      </c>
      <c r="AD124" s="978"/>
      <c r="AE124" s="978"/>
      <c r="AF124" s="1014">
        <f t="shared" si="16"/>
        <v>948000</v>
      </c>
      <c r="AG124" s="1014"/>
      <c r="AH124" s="1052"/>
    </row>
    <row r="125" spans="1:34" ht="16.5" customHeight="1">
      <c r="B125" s="653"/>
      <c r="C125" s="690">
        <f t="shared" si="15"/>
        <v>30</v>
      </c>
      <c r="D125" s="722"/>
      <c r="E125" s="722"/>
      <c r="F125" s="722"/>
      <c r="G125" s="722"/>
      <c r="H125" s="722"/>
      <c r="I125" s="789">
        <v>3000000</v>
      </c>
      <c r="J125" s="811"/>
      <c r="K125" s="811"/>
      <c r="L125" s="840"/>
      <c r="M125" s="855">
        <v>90</v>
      </c>
      <c r="N125" s="855"/>
      <c r="O125" s="855"/>
      <c r="P125" s="855"/>
      <c r="Q125" s="796">
        <v>7.0999999999999994e-002</v>
      </c>
      <c r="R125" s="870"/>
      <c r="S125" s="870"/>
      <c r="T125" s="888"/>
      <c r="U125" s="940">
        <v>1</v>
      </c>
      <c r="V125" s="940"/>
      <c r="W125" s="940"/>
      <c r="X125" s="940"/>
      <c r="Y125" s="855">
        <v>100</v>
      </c>
      <c r="Z125" s="855"/>
      <c r="AA125" s="855"/>
      <c r="AB125" s="855"/>
      <c r="AC125" s="978">
        <f t="shared" si="14"/>
        <v>191699.99999999997</v>
      </c>
      <c r="AD125" s="978"/>
      <c r="AE125" s="978"/>
      <c r="AF125" s="1014">
        <f t="shared" si="16"/>
        <v>756300</v>
      </c>
      <c r="AG125" s="1014"/>
      <c r="AH125" s="1052"/>
    </row>
    <row r="126" spans="1:34" ht="16.5" customHeight="1">
      <c r="B126" s="653"/>
      <c r="C126" s="690">
        <f t="shared" si="15"/>
        <v>31</v>
      </c>
      <c r="D126" s="722"/>
      <c r="E126" s="722"/>
      <c r="F126" s="722"/>
      <c r="G126" s="722"/>
      <c r="H126" s="722"/>
      <c r="I126" s="789">
        <v>3000000</v>
      </c>
      <c r="J126" s="811"/>
      <c r="K126" s="811"/>
      <c r="L126" s="840"/>
      <c r="M126" s="855">
        <v>90</v>
      </c>
      <c r="N126" s="855"/>
      <c r="O126" s="855"/>
      <c r="P126" s="855"/>
      <c r="Q126" s="796">
        <v>7.0999999999999994e-002</v>
      </c>
      <c r="R126" s="870"/>
      <c r="S126" s="870"/>
      <c r="T126" s="888"/>
      <c r="U126" s="940">
        <v>1</v>
      </c>
      <c r="V126" s="940"/>
      <c r="W126" s="940"/>
      <c r="X126" s="940"/>
      <c r="Y126" s="855">
        <v>100</v>
      </c>
      <c r="Z126" s="855"/>
      <c r="AA126" s="855"/>
      <c r="AB126" s="855"/>
      <c r="AC126" s="978">
        <f t="shared" si="14"/>
        <v>191699.99999999997</v>
      </c>
      <c r="AD126" s="978"/>
      <c r="AE126" s="978"/>
      <c r="AF126" s="1014">
        <f t="shared" si="16"/>
        <v>564600</v>
      </c>
      <c r="AG126" s="1014"/>
      <c r="AH126" s="1052"/>
    </row>
    <row r="127" spans="1:34" ht="16.5" customHeight="1">
      <c r="B127" s="653"/>
      <c r="C127" s="692">
        <v>2</v>
      </c>
      <c r="D127" s="724"/>
      <c r="E127" s="724"/>
      <c r="F127" s="724"/>
      <c r="G127" s="724"/>
      <c r="H127" s="724"/>
      <c r="I127" s="789">
        <v>3000000</v>
      </c>
      <c r="J127" s="811"/>
      <c r="K127" s="811"/>
      <c r="L127" s="840"/>
      <c r="M127" s="855">
        <v>90</v>
      </c>
      <c r="N127" s="855"/>
      <c r="O127" s="855"/>
      <c r="P127" s="855"/>
      <c r="Q127" s="796">
        <v>7.0999999999999994e-002</v>
      </c>
      <c r="R127" s="870"/>
      <c r="S127" s="870"/>
      <c r="T127" s="888"/>
      <c r="U127" s="940">
        <v>1</v>
      </c>
      <c r="V127" s="940"/>
      <c r="W127" s="940"/>
      <c r="X127" s="940"/>
      <c r="Y127" s="855">
        <v>100</v>
      </c>
      <c r="Z127" s="855"/>
      <c r="AA127" s="855"/>
      <c r="AB127" s="855"/>
      <c r="AC127" s="978">
        <f t="shared" si="14"/>
        <v>191699.99999999997</v>
      </c>
      <c r="AD127" s="978"/>
      <c r="AE127" s="978"/>
      <c r="AF127" s="1014">
        <f t="shared" si="16"/>
        <v>372900</v>
      </c>
      <c r="AG127" s="1014"/>
      <c r="AH127" s="1052"/>
    </row>
    <row r="128" spans="1:34" ht="16.5" customHeight="1">
      <c r="B128" s="653"/>
      <c r="C128" s="692">
        <v>3</v>
      </c>
      <c r="D128" s="724"/>
      <c r="E128" s="724"/>
      <c r="F128" s="724"/>
      <c r="G128" s="724"/>
      <c r="H128" s="724"/>
      <c r="I128" s="793">
        <v>3000000</v>
      </c>
      <c r="J128" s="814"/>
      <c r="K128" s="814"/>
      <c r="L128" s="843"/>
      <c r="M128" s="855">
        <v>90</v>
      </c>
      <c r="N128" s="855"/>
      <c r="O128" s="855"/>
      <c r="P128" s="855"/>
      <c r="Q128" s="796">
        <v>7.0999999999999994e-002</v>
      </c>
      <c r="R128" s="870"/>
      <c r="S128" s="870"/>
      <c r="T128" s="888"/>
      <c r="U128" s="940">
        <v>1</v>
      </c>
      <c r="V128" s="940"/>
      <c r="W128" s="940"/>
      <c r="X128" s="940"/>
      <c r="Y128" s="855">
        <v>100</v>
      </c>
      <c r="Z128" s="855"/>
      <c r="AA128" s="855"/>
      <c r="AB128" s="855"/>
      <c r="AC128" s="978">
        <f t="shared" si="14"/>
        <v>191699.99999999997</v>
      </c>
      <c r="AD128" s="978"/>
      <c r="AE128" s="978"/>
      <c r="AF128" s="1014">
        <f t="shared" si="16"/>
        <v>181200.00000000003</v>
      </c>
      <c r="AG128" s="1014"/>
      <c r="AH128" s="1052"/>
    </row>
    <row r="129" spans="1:34" ht="16.5" customHeight="1">
      <c r="A129" s="624">
        <f>+A119</f>
        <v>22</v>
      </c>
      <c r="B129" s="653"/>
      <c r="C129" s="692">
        <v>4</v>
      </c>
      <c r="D129" s="724"/>
      <c r="E129" s="724"/>
      <c r="F129" s="724"/>
      <c r="G129" s="724"/>
      <c r="H129" s="724"/>
      <c r="I129" s="794" t="s">
        <v>205</v>
      </c>
      <c r="J129" s="815"/>
      <c r="K129" s="815"/>
      <c r="L129" s="815"/>
      <c r="M129" s="815"/>
      <c r="N129" s="815"/>
      <c r="O129" s="815"/>
      <c r="P129" s="815"/>
      <c r="Q129" s="815"/>
      <c r="R129" s="815"/>
      <c r="S129" s="815"/>
      <c r="T129" s="815"/>
      <c r="U129" s="815"/>
      <c r="V129" s="815"/>
      <c r="W129" s="815"/>
      <c r="X129" s="815"/>
      <c r="Y129" s="815"/>
      <c r="Z129" s="815"/>
      <c r="AA129" s="815"/>
      <c r="AB129" s="815"/>
      <c r="AC129" s="815"/>
      <c r="AD129" s="815"/>
      <c r="AE129" s="1000"/>
      <c r="AF129" s="1015">
        <v>150000</v>
      </c>
      <c r="AG129" s="1015"/>
      <c r="AH129" s="1054"/>
    </row>
    <row r="130" spans="1:34" ht="16.5" customHeight="1">
      <c r="A130" s="624">
        <f t="shared" ref="A130:A136" si="17">+A129</f>
        <v>22</v>
      </c>
      <c r="B130" s="653"/>
      <c r="C130" s="693" t="s">
        <v>308</v>
      </c>
      <c r="D130" s="725"/>
      <c r="E130" s="725"/>
      <c r="F130" s="725"/>
      <c r="G130" s="725"/>
      <c r="H130" s="725"/>
      <c r="I130" s="725"/>
      <c r="J130" s="725"/>
      <c r="K130" s="725"/>
      <c r="L130" s="725"/>
      <c r="M130" s="725"/>
      <c r="N130" s="725"/>
      <c r="O130" s="725"/>
      <c r="P130" s="725"/>
      <c r="Q130" s="725"/>
      <c r="R130" s="725"/>
      <c r="S130" s="725"/>
      <c r="T130" s="725"/>
      <c r="U130" s="725"/>
      <c r="V130" s="725"/>
      <c r="W130" s="725"/>
      <c r="X130" s="725"/>
      <c r="Y130" s="725"/>
      <c r="Z130" s="725"/>
      <c r="AA130" s="725"/>
      <c r="AB130" s="725"/>
      <c r="AC130" s="725"/>
      <c r="AD130" s="725"/>
      <c r="AE130" s="725"/>
      <c r="AF130" s="725"/>
      <c r="AG130" s="725"/>
      <c r="AH130" s="1055"/>
    </row>
    <row r="131" spans="1:34" ht="16.5" customHeight="1">
      <c r="A131" s="624">
        <f t="shared" si="17"/>
        <v>22</v>
      </c>
      <c r="B131" s="653"/>
      <c r="C131" s="694"/>
      <c r="D131" s="726"/>
      <c r="E131" s="726"/>
      <c r="F131" s="726"/>
      <c r="G131" s="726"/>
      <c r="H131" s="726"/>
      <c r="I131" s="726"/>
      <c r="J131" s="726"/>
      <c r="K131" s="726"/>
      <c r="L131" s="726"/>
      <c r="M131" s="726"/>
      <c r="N131" s="726"/>
      <c r="O131" s="726"/>
      <c r="P131" s="726"/>
      <c r="Q131" s="726"/>
      <c r="R131" s="726"/>
      <c r="S131" s="726"/>
      <c r="T131" s="726"/>
      <c r="U131" s="726"/>
      <c r="V131" s="726"/>
      <c r="W131" s="726"/>
      <c r="X131" s="726"/>
      <c r="Y131" s="726"/>
      <c r="Z131" s="726"/>
      <c r="AA131" s="726"/>
      <c r="AB131" s="726"/>
      <c r="AC131" s="726"/>
      <c r="AD131" s="726"/>
      <c r="AE131" s="726"/>
      <c r="AF131" s="726"/>
      <c r="AG131" s="726"/>
      <c r="AH131" s="1056"/>
    </row>
    <row r="132" spans="1:34" ht="16.5" customHeight="1">
      <c r="A132" s="624">
        <f t="shared" si="17"/>
        <v>22</v>
      </c>
      <c r="B132" s="653"/>
      <c r="C132" s="692">
        <v>5</v>
      </c>
      <c r="D132" s="724"/>
      <c r="E132" s="724"/>
      <c r="F132" s="724"/>
      <c r="G132" s="724"/>
      <c r="H132" s="724"/>
      <c r="I132" s="795"/>
      <c r="J132" s="816"/>
      <c r="K132" s="832" t="s">
        <v>279</v>
      </c>
      <c r="L132" s="816"/>
      <c r="M132" s="816"/>
      <c r="N132" s="816"/>
      <c r="O132" s="816"/>
      <c r="P132" s="816"/>
      <c r="Q132" s="816"/>
      <c r="R132" s="816"/>
      <c r="S132" s="816"/>
      <c r="T132" s="816"/>
      <c r="U132" s="816"/>
      <c r="V132" s="816"/>
      <c r="W132" s="816"/>
      <c r="X132" s="816"/>
      <c r="Y132" s="816"/>
      <c r="Z132" s="816"/>
      <c r="AA132" s="816"/>
      <c r="AB132" s="816"/>
      <c r="AC132" s="816"/>
      <c r="AD132" s="816"/>
      <c r="AE132" s="1001"/>
      <c r="AF132" s="1016">
        <v>120000</v>
      </c>
      <c r="AG132" s="1016"/>
      <c r="AH132" s="1057"/>
    </row>
    <row r="133" spans="1:34" ht="16.5" customHeight="1">
      <c r="A133" s="624">
        <f t="shared" si="17"/>
        <v>22</v>
      </c>
      <c r="B133" s="653"/>
      <c r="C133" s="692">
        <v>6</v>
      </c>
      <c r="D133" s="724"/>
      <c r="E133" s="724"/>
      <c r="F133" s="724"/>
      <c r="G133" s="724"/>
      <c r="H133" s="724"/>
      <c r="I133" s="796"/>
      <c r="J133" s="817"/>
      <c r="K133" s="817" t="s">
        <v>279</v>
      </c>
      <c r="L133" s="817"/>
      <c r="M133" s="817"/>
      <c r="N133" s="817"/>
      <c r="O133" s="817"/>
      <c r="P133" s="817"/>
      <c r="Q133" s="817"/>
      <c r="R133" s="817"/>
      <c r="S133" s="817"/>
      <c r="T133" s="817"/>
      <c r="U133" s="817"/>
      <c r="V133" s="817"/>
      <c r="W133" s="817"/>
      <c r="X133" s="817"/>
      <c r="Y133" s="817"/>
      <c r="Z133" s="817"/>
      <c r="AA133" s="817"/>
      <c r="AB133" s="817"/>
      <c r="AC133" s="817"/>
      <c r="AD133" s="991"/>
      <c r="AE133" s="1002"/>
      <c r="AF133" s="1014">
        <f>+AF132-30000</f>
        <v>90000</v>
      </c>
      <c r="AG133" s="1014"/>
      <c r="AH133" s="1052"/>
    </row>
    <row r="134" spans="1:34" ht="16.5" customHeight="1">
      <c r="A134" s="624">
        <f t="shared" si="17"/>
        <v>22</v>
      </c>
      <c r="B134" s="653"/>
      <c r="C134" s="692">
        <v>7</v>
      </c>
      <c r="D134" s="724"/>
      <c r="E134" s="724"/>
      <c r="F134" s="724"/>
      <c r="G134" s="724"/>
      <c r="H134" s="724"/>
      <c r="I134" s="796"/>
      <c r="J134" s="817"/>
      <c r="K134" s="817" t="s">
        <v>279</v>
      </c>
      <c r="L134" s="817"/>
      <c r="M134" s="856"/>
      <c r="N134" s="817"/>
      <c r="O134" s="817"/>
      <c r="P134" s="817"/>
      <c r="Q134" s="817"/>
      <c r="R134" s="817"/>
      <c r="S134" s="817"/>
      <c r="T134" s="817"/>
      <c r="U134" s="817"/>
      <c r="V134" s="817"/>
      <c r="W134" s="817"/>
      <c r="X134" s="817"/>
      <c r="Y134" s="817"/>
      <c r="Z134" s="817"/>
      <c r="AA134" s="817"/>
      <c r="AB134" s="817"/>
      <c r="AC134" s="817"/>
      <c r="AD134" s="991"/>
      <c r="AE134" s="1002"/>
      <c r="AF134" s="1014">
        <f>+AF133-30000</f>
        <v>60000</v>
      </c>
      <c r="AG134" s="1014"/>
      <c r="AH134" s="1052"/>
    </row>
    <row r="135" spans="1:34" ht="16.5" customHeight="1">
      <c r="A135" s="624">
        <f t="shared" si="17"/>
        <v>22</v>
      </c>
      <c r="B135" s="653"/>
      <c r="C135" s="692">
        <v>8</v>
      </c>
      <c r="D135" s="724"/>
      <c r="E135" s="724"/>
      <c r="F135" s="724"/>
      <c r="G135" s="724"/>
      <c r="H135" s="724"/>
      <c r="I135" s="796"/>
      <c r="J135" s="817"/>
      <c r="K135" s="833" t="s">
        <v>279</v>
      </c>
      <c r="L135" s="817"/>
      <c r="M135" s="817"/>
      <c r="N135" s="817"/>
      <c r="O135" s="817"/>
      <c r="P135" s="817"/>
      <c r="Q135" s="817"/>
      <c r="R135" s="817"/>
      <c r="S135" s="817"/>
      <c r="T135" s="817"/>
      <c r="U135" s="817"/>
      <c r="V135" s="817"/>
      <c r="W135" s="817"/>
      <c r="X135" s="817"/>
      <c r="Y135" s="817"/>
      <c r="Z135" s="817"/>
      <c r="AA135" s="817"/>
      <c r="AB135" s="817"/>
      <c r="AC135" s="817"/>
      <c r="AD135" s="991"/>
      <c r="AE135" s="1002"/>
      <c r="AF135" s="1014">
        <f>+AF134-30000</f>
        <v>30000</v>
      </c>
      <c r="AG135" s="1014"/>
      <c r="AH135" s="1052"/>
    </row>
    <row r="136" spans="1:34" ht="16.5" customHeight="1">
      <c r="A136" s="624">
        <f t="shared" si="17"/>
        <v>22</v>
      </c>
      <c r="B136" s="653"/>
      <c r="C136" s="695">
        <v>9</v>
      </c>
      <c r="D136" s="727"/>
      <c r="E136" s="727"/>
      <c r="F136" s="727"/>
      <c r="G136" s="727"/>
      <c r="H136" s="727"/>
      <c r="I136" s="794"/>
      <c r="J136" s="818"/>
      <c r="K136" s="818" t="s">
        <v>261</v>
      </c>
      <c r="L136" s="818"/>
      <c r="M136" s="818"/>
      <c r="N136" s="818"/>
      <c r="O136" s="818"/>
      <c r="P136" s="818"/>
      <c r="Q136" s="818"/>
      <c r="R136" s="818"/>
      <c r="S136" s="818"/>
      <c r="T136" s="818"/>
      <c r="U136" s="818"/>
      <c r="V136" s="818"/>
      <c r="W136" s="818"/>
      <c r="X136" s="818"/>
      <c r="Y136" s="818"/>
      <c r="Z136" s="818"/>
      <c r="AA136" s="818"/>
      <c r="AB136" s="818"/>
      <c r="AC136" s="818"/>
      <c r="AD136" s="992"/>
      <c r="AE136" s="1003"/>
      <c r="AF136" s="1015">
        <f>+AF135-29999</f>
        <v>1</v>
      </c>
      <c r="AG136" s="1015"/>
      <c r="AH136" s="1054"/>
    </row>
    <row r="137" spans="1:34">
      <c r="A137" s="624">
        <v>20</v>
      </c>
      <c r="B137" s="650"/>
      <c r="C137" s="650"/>
      <c r="D137" s="650"/>
      <c r="E137" s="650"/>
      <c r="F137" s="650"/>
      <c r="G137" s="650"/>
      <c r="H137" s="650"/>
      <c r="I137" s="650"/>
      <c r="J137" s="650"/>
      <c r="K137" s="650"/>
      <c r="L137" s="650"/>
      <c r="M137" s="650"/>
      <c r="N137" s="650"/>
      <c r="O137" s="650"/>
      <c r="P137" s="650"/>
      <c r="Q137" s="650"/>
      <c r="R137" s="650"/>
      <c r="S137" s="650"/>
      <c r="T137" s="650"/>
      <c r="U137" s="650"/>
      <c r="V137" s="650"/>
      <c r="W137" s="650"/>
      <c r="X137" s="650"/>
      <c r="Y137" s="650"/>
      <c r="Z137" s="650"/>
      <c r="AA137" s="650"/>
      <c r="AB137" s="650"/>
      <c r="AC137" s="650"/>
      <c r="AD137" s="650"/>
      <c r="AE137" s="650"/>
      <c r="AF137" s="650"/>
      <c r="AG137" s="650"/>
      <c r="AH137" s="650"/>
    </row>
    <row r="138" spans="1:34" ht="15" customHeight="1">
      <c r="A138" s="624" t="e">
        <f>+#REF!</f>
        <v>#REF!</v>
      </c>
      <c r="B138" s="651" t="s">
        <v>309</v>
      </c>
      <c r="C138" s="651"/>
      <c r="D138" s="651"/>
      <c r="E138" s="651"/>
      <c r="F138" s="651"/>
      <c r="G138" s="651"/>
      <c r="H138" s="651"/>
      <c r="I138" s="651"/>
      <c r="J138" s="651"/>
      <c r="K138" s="651"/>
      <c r="L138" s="651"/>
      <c r="M138" s="651"/>
      <c r="N138" s="651"/>
      <c r="O138" s="651"/>
      <c r="P138" s="651"/>
      <c r="Q138" s="651"/>
      <c r="R138" s="651"/>
      <c r="S138" s="650"/>
      <c r="T138" s="650"/>
      <c r="U138" s="650"/>
      <c r="V138" s="650"/>
      <c r="W138" s="650"/>
      <c r="X138" s="650"/>
      <c r="Y138" s="650"/>
      <c r="Z138" s="650"/>
      <c r="AA138" s="650"/>
      <c r="AB138" s="650"/>
      <c r="AC138" s="650"/>
      <c r="AD138" s="650"/>
      <c r="AE138" s="650"/>
      <c r="AF138" s="650"/>
      <c r="AG138" s="650"/>
      <c r="AH138" s="650"/>
    </row>
    <row r="139" spans="1:34" ht="15" customHeight="1">
      <c r="A139" s="624" t="e">
        <f>+A138</f>
        <v>#REF!</v>
      </c>
      <c r="B139" s="650"/>
      <c r="C139" s="650"/>
      <c r="D139" s="650"/>
      <c r="E139" s="650"/>
      <c r="F139" s="650"/>
      <c r="G139" s="650"/>
      <c r="H139" s="650"/>
      <c r="I139" s="650"/>
      <c r="J139" s="650"/>
      <c r="K139" s="650"/>
      <c r="L139" s="650"/>
      <c r="M139" s="650"/>
      <c r="N139" s="650"/>
      <c r="O139" s="650"/>
      <c r="P139" s="650"/>
      <c r="Q139" s="650"/>
      <c r="R139" s="650"/>
      <c r="S139" s="650"/>
      <c r="T139" s="650"/>
      <c r="U139" s="650"/>
      <c r="V139" s="650"/>
      <c r="W139" s="650"/>
      <c r="X139" s="650"/>
      <c r="Y139" s="650"/>
      <c r="Z139" s="650"/>
      <c r="AA139" s="650"/>
      <c r="AB139" s="650"/>
      <c r="AC139" s="650"/>
      <c r="AD139" s="650"/>
      <c r="AE139" s="650"/>
      <c r="AF139" s="650"/>
      <c r="AG139" s="650"/>
      <c r="AH139" s="650"/>
    </row>
    <row r="140" spans="1:34" ht="15" customHeight="1">
      <c r="A140" s="624" t="e">
        <f>+A139</f>
        <v>#REF!</v>
      </c>
      <c r="B140" s="650"/>
      <c r="C140" s="650"/>
      <c r="D140" s="650"/>
      <c r="E140" s="650"/>
      <c r="F140" s="650"/>
      <c r="G140" s="650"/>
      <c r="H140" s="650"/>
      <c r="I140" s="650"/>
      <c r="J140" s="650"/>
      <c r="K140" s="650"/>
      <c r="L140" s="650"/>
      <c r="M140" s="650"/>
      <c r="N140" s="650"/>
      <c r="O140" s="650"/>
      <c r="P140" s="650"/>
      <c r="Q140" s="650"/>
      <c r="R140" s="650"/>
      <c r="S140" s="650"/>
      <c r="T140" s="650"/>
      <c r="U140" s="650"/>
      <c r="V140" s="650"/>
      <c r="W140" s="650"/>
      <c r="X140" s="650"/>
      <c r="Y140" s="650"/>
      <c r="Z140" s="650"/>
      <c r="AA140" s="650"/>
      <c r="AB140" s="650"/>
      <c r="AC140" s="650"/>
      <c r="AD140" s="650"/>
      <c r="AE140" s="650"/>
      <c r="AF140" s="650"/>
      <c r="AG140" s="650"/>
      <c r="AH140" s="650"/>
    </row>
    <row r="141" spans="1:34" ht="15" customHeight="1">
      <c r="A141" s="624" t="e">
        <f>+A140</f>
        <v>#REF!</v>
      </c>
      <c r="B141" s="650"/>
      <c r="C141" s="650"/>
      <c r="D141" s="650"/>
      <c r="E141" s="650"/>
      <c r="F141" s="650"/>
      <c r="G141" s="650"/>
      <c r="H141" s="650"/>
      <c r="I141" s="650"/>
      <c r="J141" s="650"/>
      <c r="K141" s="650"/>
      <c r="L141" s="650"/>
      <c r="M141" s="650"/>
      <c r="N141" s="650"/>
      <c r="O141" s="650"/>
      <c r="P141" s="650"/>
      <c r="Q141" s="650"/>
      <c r="R141" s="650"/>
      <c r="S141" s="650"/>
      <c r="T141" s="650"/>
      <c r="U141" s="650"/>
      <c r="V141" s="650"/>
      <c r="W141" s="650"/>
      <c r="X141" s="650"/>
      <c r="Y141" s="650"/>
      <c r="Z141" s="650"/>
      <c r="AA141" s="650"/>
      <c r="AB141" s="650"/>
      <c r="AC141" s="650"/>
      <c r="AD141" s="650"/>
      <c r="AE141" s="650"/>
      <c r="AF141" s="650"/>
      <c r="AG141" s="650"/>
      <c r="AH141" s="650"/>
    </row>
    <row r="142" spans="1:34" ht="15" customHeight="1">
      <c r="A142" s="624" t="e">
        <f>+A141</f>
        <v>#REF!</v>
      </c>
      <c r="B142" s="650"/>
      <c r="C142" s="650"/>
      <c r="D142" s="650"/>
      <c r="E142" s="650"/>
      <c r="F142" s="650"/>
      <c r="G142" s="650"/>
      <c r="H142" s="650"/>
      <c r="I142" s="650"/>
      <c r="J142" s="650"/>
      <c r="K142" s="650"/>
      <c r="L142" s="650"/>
      <c r="M142" s="650"/>
      <c r="N142" s="650"/>
      <c r="O142" s="650"/>
      <c r="P142" s="650"/>
      <c r="Q142" s="650"/>
      <c r="R142" s="650"/>
      <c r="S142" s="650"/>
      <c r="T142" s="650"/>
      <c r="U142" s="650"/>
      <c r="V142" s="650"/>
      <c r="W142" s="650"/>
      <c r="X142" s="650"/>
      <c r="Y142" s="650"/>
      <c r="Z142" s="650"/>
      <c r="AA142" s="650"/>
      <c r="AB142" s="650"/>
      <c r="AC142" s="650"/>
      <c r="AD142" s="650"/>
      <c r="AE142" s="650"/>
      <c r="AF142" s="650"/>
      <c r="AG142" s="650"/>
      <c r="AH142" s="650"/>
    </row>
    <row r="143" spans="1:34" ht="15" customHeight="1">
      <c r="A143" s="624" t="e">
        <f>+A142</f>
        <v>#REF!</v>
      </c>
      <c r="B143" s="653"/>
      <c r="C143" s="687" t="s">
        <v>329</v>
      </c>
      <c r="D143" s="687"/>
      <c r="E143" s="687"/>
      <c r="F143" s="687"/>
      <c r="G143" s="687"/>
      <c r="H143" s="687"/>
      <c r="I143" s="687"/>
      <c r="J143" s="687"/>
      <c r="K143" s="687"/>
      <c r="L143" s="687"/>
      <c r="M143" s="687"/>
      <c r="N143" s="687"/>
      <c r="O143" s="687"/>
      <c r="P143" s="687"/>
      <c r="Q143" s="687"/>
      <c r="R143" s="687"/>
      <c r="S143" s="687"/>
      <c r="T143" s="687"/>
      <c r="U143" s="687"/>
      <c r="V143" s="687"/>
      <c r="W143" s="687"/>
      <c r="X143" s="687"/>
      <c r="Y143" s="687"/>
      <c r="Z143" s="687"/>
      <c r="AA143" s="687"/>
      <c r="AB143" s="687"/>
      <c r="AC143" s="650"/>
      <c r="AD143" s="650"/>
      <c r="AE143" s="650"/>
      <c r="AF143" s="650"/>
      <c r="AG143" s="650"/>
      <c r="AH143" s="650"/>
    </row>
    <row r="144" spans="1:34" ht="13.5" customHeight="1">
      <c r="A144" s="624">
        <v>20</v>
      </c>
      <c r="B144" s="653"/>
      <c r="C144" s="688"/>
      <c r="D144" s="720"/>
      <c r="E144" s="720"/>
      <c r="F144" s="720"/>
      <c r="G144" s="720"/>
      <c r="H144" s="720"/>
      <c r="I144" s="786" t="s">
        <v>282</v>
      </c>
      <c r="J144" s="725"/>
      <c r="K144" s="725"/>
      <c r="L144" s="837"/>
      <c r="M144" s="857" t="s">
        <v>310</v>
      </c>
      <c r="N144" s="869"/>
      <c r="O144" s="869"/>
      <c r="P144" s="869"/>
      <c r="Q144" s="869"/>
      <c r="R144" s="886"/>
      <c r="S144" s="857" t="s">
        <v>75</v>
      </c>
      <c r="T144" s="869"/>
      <c r="U144" s="869"/>
      <c r="V144" s="869"/>
      <c r="W144" s="886"/>
      <c r="X144" s="857" t="s">
        <v>305</v>
      </c>
      <c r="Y144" s="869"/>
      <c r="Z144" s="869"/>
      <c r="AA144" s="869"/>
      <c r="AB144" s="886"/>
      <c r="AC144" s="975" t="s">
        <v>306</v>
      </c>
      <c r="AD144" s="975"/>
      <c r="AE144" s="975"/>
      <c r="AF144" s="937" t="s">
        <v>71</v>
      </c>
      <c r="AG144" s="937"/>
      <c r="AH144" s="1049"/>
    </row>
    <row r="145" spans="1:38">
      <c r="A145" s="624">
        <f>+A144</f>
        <v>20</v>
      </c>
      <c r="B145" s="653"/>
      <c r="C145" s="689"/>
      <c r="D145" s="721"/>
      <c r="E145" s="721"/>
      <c r="F145" s="721"/>
      <c r="G145" s="721"/>
      <c r="H145" s="721"/>
      <c r="I145" s="787"/>
      <c r="J145" s="726"/>
      <c r="K145" s="726"/>
      <c r="L145" s="838"/>
      <c r="M145" s="798"/>
      <c r="N145" s="820"/>
      <c r="O145" s="820"/>
      <c r="P145" s="820"/>
      <c r="Q145" s="820"/>
      <c r="R145" s="887"/>
      <c r="S145" s="798"/>
      <c r="T145" s="820"/>
      <c r="U145" s="820"/>
      <c r="V145" s="820"/>
      <c r="W145" s="887"/>
      <c r="X145" s="798"/>
      <c r="Y145" s="820"/>
      <c r="Z145" s="820"/>
      <c r="AA145" s="820"/>
      <c r="AB145" s="887"/>
      <c r="AC145" s="976"/>
      <c r="AD145" s="976"/>
      <c r="AE145" s="976"/>
      <c r="AF145" s="938"/>
      <c r="AG145" s="938"/>
      <c r="AH145" s="1050"/>
    </row>
    <row r="146" spans="1:38" ht="15.75" customHeight="1">
      <c r="A146" s="624" t="e">
        <f>+#REF!</f>
        <v>#REF!</v>
      </c>
      <c r="B146" s="653"/>
      <c r="C146" s="692">
        <v>7</v>
      </c>
      <c r="D146" s="724"/>
      <c r="E146" s="724"/>
      <c r="F146" s="724"/>
      <c r="G146" s="724"/>
      <c r="H146" s="724"/>
      <c r="I146" s="797">
        <v>4000000</v>
      </c>
      <c r="J146" s="819"/>
      <c r="K146" s="819"/>
      <c r="L146" s="844"/>
      <c r="M146" s="796">
        <v>0.14299999999999999</v>
      </c>
      <c r="N146" s="870"/>
      <c r="O146" s="870"/>
      <c r="P146" s="870"/>
      <c r="Q146" s="870"/>
      <c r="R146" s="888"/>
      <c r="S146" s="904">
        <v>0.25</v>
      </c>
      <c r="T146" s="925"/>
      <c r="U146" s="925"/>
      <c r="V146" s="925"/>
      <c r="W146" s="951"/>
      <c r="X146" s="955">
        <v>100</v>
      </c>
      <c r="Y146" s="956"/>
      <c r="Z146" s="956"/>
      <c r="AA146" s="956"/>
      <c r="AB146" s="972"/>
      <c r="AC146" s="978">
        <f t="shared" ref="AC146:AC152" si="18">+I146*M146*S146*X146/100</f>
        <v>143000</v>
      </c>
      <c r="AD146" s="978"/>
      <c r="AE146" s="978"/>
      <c r="AF146" s="1014">
        <f>+I146-AC146</f>
        <v>3857000</v>
      </c>
      <c r="AG146" s="1014"/>
      <c r="AH146" s="1052"/>
    </row>
    <row r="147" spans="1:38" ht="15.75" customHeight="1">
      <c r="A147" s="624" t="e">
        <f>+A146</f>
        <v>#REF!</v>
      </c>
      <c r="B147" s="653"/>
      <c r="C147" s="692">
        <v>8</v>
      </c>
      <c r="D147" s="724"/>
      <c r="E147" s="724"/>
      <c r="F147" s="724"/>
      <c r="G147" s="724"/>
      <c r="H147" s="724"/>
      <c r="I147" s="789">
        <v>4000000</v>
      </c>
      <c r="J147" s="811"/>
      <c r="K147" s="811"/>
      <c r="L147" s="840"/>
      <c r="M147" s="796">
        <v>0.14299999999999999</v>
      </c>
      <c r="N147" s="870"/>
      <c r="O147" s="870"/>
      <c r="P147" s="870"/>
      <c r="Q147" s="870"/>
      <c r="R147" s="888"/>
      <c r="S147" s="905">
        <v>1</v>
      </c>
      <c r="T147" s="926"/>
      <c r="U147" s="926"/>
      <c r="V147" s="926"/>
      <c r="W147" s="952"/>
      <c r="X147" s="955">
        <v>100</v>
      </c>
      <c r="Y147" s="956"/>
      <c r="Z147" s="956"/>
      <c r="AA147" s="956"/>
      <c r="AB147" s="972"/>
      <c r="AC147" s="978">
        <f t="shared" si="18"/>
        <v>572000</v>
      </c>
      <c r="AD147" s="978"/>
      <c r="AE147" s="978"/>
      <c r="AF147" s="1014">
        <f t="shared" ref="AF147:AF152" si="19">+AF146-AC147</f>
        <v>3285000</v>
      </c>
      <c r="AG147" s="1014"/>
      <c r="AH147" s="1052"/>
    </row>
    <row r="148" spans="1:38" ht="15.75" customHeight="1">
      <c r="A148" s="624" t="e">
        <f>+#REF!</f>
        <v>#REF!</v>
      </c>
      <c r="B148" s="653"/>
      <c r="C148" s="692">
        <v>9</v>
      </c>
      <c r="D148" s="724"/>
      <c r="E148" s="724"/>
      <c r="F148" s="724"/>
      <c r="G148" s="724"/>
      <c r="H148" s="724"/>
      <c r="I148" s="789">
        <v>4000000</v>
      </c>
      <c r="J148" s="811"/>
      <c r="K148" s="811"/>
      <c r="L148" s="840"/>
      <c r="M148" s="796">
        <v>0.14299999999999999</v>
      </c>
      <c r="N148" s="870"/>
      <c r="O148" s="870"/>
      <c r="P148" s="870"/>
      <c r="Q148" s="870"/>
      <c r="R148" s="888"/>
      <c r="S148" s="905">
        <v>1</v>
      </c>
      <c r="T148" s="926"/>
      <c r="U148" s="926"/>
      <c r="V148" s="926"/>
      <c r="W148" s="952"/>
      <c r="X148" s="955">
        <v>100</v>
      </c>
      <c r="Y148" s="956"/>
      <c r="Z148" s="956"/>
      <c r="AA148" s="956"/>
      <c r="AB148" s="972"/>
      <c r="AC148" s="978">
        <f t="shared" si="18"/>
        <v>572000</v>
      </c>
      <c r="AD148" s="978"/>
      <c r="AE148" s="978"/>
      <c r="AF148" s="1014">
        <f t="shared" si="19"/>
        <v>2713000</v>
      </c>
      <c r="AG148" s="1014"/>
      <c r="AH148" s="1052"/>
    </row>
    <row r="149" spans="1:38" ht="15.75" customHeight="1">
      <c r="A149" s="624" t="e">
        <f>+A148</f>
        <v>#REF!</v>
      </c>
      <c r="B149" s="653"/>
      <c r="C149" s="692">
        <v>10</v>
      </c>
      <c r="D149" s="724"/>
      <c r="E149" s="724"/>
      <c r="F149" s="724"/>
      <c r="G149" s="724"/>
      <c r="H149" s="724"/>
      <c r="I149" s="789">
        <v>4000000</v>
      </c>
      <c r="J149" s="811"/>
      <c r="K149" s="811"/>
      <c r="L149" s="840"/>
      <c r="M149" s="796">
        <v>0.14299999999999999</v>
      </c>
      <c r="N149" s="870"/>
      <c r="O149" s="870"/>
      <c r="P149" s="870"/>
      <c r="Q149" s="870"/>
      <c r="R149" s="888"/>
      <c r="S149" s="905">
        <v>1</v>
      </c>
      <c r="T149" s="926"/>
      <c r="U149" s="926"/>
      <c r="V149" s="926"/>
      <c r="W149" s="952"/>
      <c r="X149" s="955">
        <v>100</v>
      </c>
      <c r="Y149" s="956"/>
      <c r="Z149" s="956"/>
      <c r="AA149" s="956"/>
      <c r="AB149" s="972"/>
      <c r="AC149" s="978">
        <f t="shared" si="18"/>
        <v>572000</v>
      </c>
      <c r="AD149" s="978"/>
      <c r="AE149" s="978"/>
      <c r="AF149" s="1014">
        <f t="shared" si="19"/>
        <v>2141000</v>
      </c>
      <c r="AG149" s="1014"/>
      <c r="AH149" s="1052"/>
    </row>
    <row r="150" spans="1:38" ht="15.75" customHeight="1">
      <c r="A150" s="624" t="e">
        <f>+A149</f>
        <v>#REF!</v>
      </c>
      <c r="B150" s="653"/>
      <c r="C150" s="692">
        <v>11</v>
      </c>
      <c r="D150" s="724"/>
      <c r="E150" s="724"/>
      <c r="F150" s="724"/>
      <c r="G150" s="724"/>
      <c r="H150" s="724"/>
      <c r="I150" s="789">
        <v>4000000</v>
      </c>
      <c r="J150" s="811"/>
      <c r="K150" s="811"/>
      <c r="L150" s="840"/>
      <c r="M150" s="796">
        <v>0.14299999999999999</v>
      </c>
      <c r="N150" s="870"/>
      <c r="O150" s="870"/>
      <c r="P150" s="870"/>
      <c r="Q150" s="870"/>
      <c r="R150" s="888"/>
      <c r="S150" s="905">
        <v>1</v>
      </c>
      <c r="T150" s="926"/>
      <c r="U150" s="926"/>
      <c r="V150" s="926"/>
      <c r="W150" s="952"/>
      <c r="X150" s="955">
        <v>100</v>
      </c>
      <c r="Y150" s="956"/>
      <c r="Z150" s="956"/>
      <c r="AA150" s="956"/>
      <c r="AB150" s="972"/>
      <c r="AC150" s="978">
        <f t="shared" si="18"/>
        <v>572000</v>
      </c>
      <c r="AD150" s="978"/>
      <c r="AE150" s="978"/>
      <c r="AF150" s="1014">
        <f t="shared" si="19"/>
        <v>1569000</v>
      </c>
      <c r="AG150" s="1014"/>
      <c r="AH150" s="1052"/>
    </row>
    <row r="151" spans="1:38" ht="15.75" customHeight="1">
      <c r="A151" s="624" t="e">
        <f>+A150</f>
        <v>#REF!</v>
      </c>
      <c r="B151" s="653"/>
      <c r="C151" s="692">
        <v>12</v>
      </c>
      <c r="D151" s="724"/>
      <c r="E151" s="724"/>
      <c r="F151" s="724"/>
      <c r="G151" s="724"/>
      <c r="H151" s="724"/>
      <c r="I151" s="789">
        <v>4000000</v>
      </c>
      <c r="J151" s="811"/>
      <c r="K151" s="811"/>
      <c r="L151" s="840"/>
      <c r="M151" s="796">
        <v>0.14299999999999999</v>
      </c>
      <c r="N151" s="870"/>
      <c r="O151" s="870"/>
      <c r="P151" s="870"/>
      <c r="Q151" s="870"/>
      <c r="R151" s="888"/>
      <c r="S151" s="905">
        <v>1</v>
      </c>
      <c r="T151" s="926"/>
      <c r="U151" s="926"/>
      <c r="V151" s="926"/>
      <c r="W151" s="952"/>
      <c r="X151" s="955">
        <v>100</v>
      </c>
      <c r="Y151" s="956"/>
      <c r="Z151" s="956"/>
      <c r="AA151" s="956"/>
      <c r="AB151" s="972"/>
      <c r="AC151" s="978">
        <f t="shared" si="18"/>
        <v>572000</v>
      </c>
      <c r="AD151" s="978"/>
      <c r="AE151" s="978"/>
      <c r="AF151" s="1014">
        <f t="shared" si="19"/>
        <v>997000</v>
      </c>
      <c r="AG151" s="1014"/>
      <c r="AH151" s="1052"/>
      <c r="AK151" s="1082"/>
      <c r="AL151" s="1090"/>
    </row>
    <row r="152" spans="1:38" ht="15.75" customHeight="1">
      <c r="A152" s="624" t="e">
        <f>+A151</f>
        <v>#REF!</v>
      </c>
      <c r="B152" s="653"/>
      <c r="C152" s="692">
        <v>13</v>
      </c>
      <c r="D152" s="724"/>
      <c r="E152" s="724"/>
      <c r="F152" s="724"/>
      <c r="G152" s="724"/>
      <c r="H152" s="724"/>
      <c r="I152" s="789">
        <v>4000000</v>
      </c>
      <c r="J152" s="811"/>
      <c r="K152" s="811"/>
      <c r="L152" s="840"/>
      <c r="M152" s="796">
        <v>0.14299999999999999</v>
      </c>
      <c r="N152" s="870"/>
      <c r="O152" s="870"/>
      <c r="P152" s="870"/>
      <c r="Q152" s="870"/>
      <c r="R152" s="888"/>
      <c r="S152" s="906">
        <v>1</v>
      </c>
      <c r="T152" s="927"/>
      <c r="U152" s="927"/>
      <c r="V152" s="927"/>
      <c r="W152" s="953"/>
      <c r="X152" s="955">
        <v>100</v>
      </c>
      <c r="Y152" s="956"/>
      <c r="Z152" s="956"/>
      <c r="AA152" s="956"/>
      <c r="AB152" s="972"/>
      <c r="AC152" s="978">
        <f t="shared" si="18"/>
        <v>572000</v>
      </c>
      <c r="AD152" s="978"/>
      <c r="AE152" s="978"/>
      <c r="AF152" s="1014">
        <f t="shared" si="19"/>
        <v>425000</v>
      </c>
      <c r="AG152" s="1014"/>
      <c r="AH152" s="1052"/>
    </row>
    <row r="153" spans="1:38" ht="15.75" customHeight="1">
      <c r="A153" s="624" t="e">
        <f>+A152</f>
        <v>#REF!</v>
      </c>
      <c r="B153" s="653"/>
      <c r="C153" s="695">
        <v>14</v>
      </c>
      <c r="D153" s="727"/>
      <c r="E153" s="727"/>
      <c r="F153" s="727"/>
      <c r="G153" s="727"/>
      <c r="H153" s="727"/>
      <c r="I153" s="798" t="s">
        <v>65</v>
      </c>
      <c r="J153" s="820"/>
      <c r="K153" s="820"/>
      <c r="L153" s="820"/>
      <c r="M153" s="820"/>
      <c r="N153" s="820"/>
      <c r="O153" s="820"/>
      <c r="P153" s="820"/>
      <c r="Q153" s="820"/>
      <c r="R153" s="820"/>
      <c r="S153" s="820"/>
      <c r="T153" s="820"/>
      <c r="U153" s="820"/>
      <c r="V153" s="820"/>
      <c r="W153" s="820"/>
      <c r="X153" s="820"/>
      <c r="Y153" s="820"/>
      <c r="Z153" s="820"/>
      <c r="AA153" s="820"/>
      <c r="AB153" s="820"/>
      <c r="AC153" s="820"/>
      <c r="AD153" s="820"/>
      <c r="AE153" s="887"/>
      <c r="AF153" s="1017">
        <v>1</v>
      </c>
      <c r="AG153" s="1028"/>
      <c r="AH153" s="1058"/>
    </row>
    <row r="154" spans="1:38">
      <c r="C154" s="669"/>
      <c r="D154" s="669"/>
      <c r="E154" s="669"/>
      <c r="F154" s="669"/>
      <c r="G154" s="669"/>
      <c r="H154" s="669"/>
      <c r="I154" s="669"/>
      <c r="J154" s="669"/>
      <c r="K154" s="669"/>
      <c r="L154" s="669"/>
      <c r="M154" s="669"/>
      <c r="N154" s="669"/>
      <c r="O154" s="669"/>
      <c r="P154" s="669"/>
      <c r="Q154" s="669"/>
      <c r="R154" s="669"/>
      <c r="S154" s="669"/>
      <c r="T154" s="669"/>
      <c r="U154" s="669"/>
      <c r="V154" s="669"/>
      <c r="W154" s="669"/>
      <c r="X154" s="669"/>
      <c r="Y154" s="669"/>
      <c r="Z154" s="669"/>
      <c r="AA154" s="669"/>
      <c r="AB154" s="669"/>
      <c r="AC154" s="669"/>
      <c r="AD154" s="669"/>
      <c r="AE154" s="669"/>
      <c r="AF154" s="669"/>
      <c r="AG154" s="669"/>
      <c r="AH154" s="669"/>
    </row>
  </sheetData>
  <mergeCells count="784">
    <mergeCell ref="B2:AH2"/>
    <mergeCell ref="AN10:AO10"/>
    <mergeCell ref="AN11:AO11"/>
    <mergeCell ref="E12:G12"/>
    <mergeCell ref="H12:I12"/>
    <mergeCell ref="J12:L12"/>
    <mergeCell ref="M12:Q12"/>
    <mergeCell ref="R12:S12"/>
    <mergeCell ref="U12:V12"/>
    <mergeCell ref="W12:Z12"/>
    <mergeCell ref="AB12:AD12"/>
    <mergeCell ref="AE12:AG12"/>
    <mergeCell ref="E13:G13"/>
    <mergeCell ref="H13:I13"/>
    <mergeCell ref="J13:L13"/>
    <mergeCell ref="M13:Q13"/>
    <mergeCell ref="R13:S13"/>
    <mergeCell ref="U13:V13"/>
    <mergeCell ref="W13:Z13"/>
    <mergeCell ref="AB13:AD13"/>
    <mergeCell ref="AE13:AG13"/>
    <mergeCell ref="E14:G14"/>
    <mergeCell ref="H14:I14"/>
    <mergeCell ref="J14:L14"/>
    <mergeCell ref="M14:Q14"/>
    <mergeCell ref="R14:S14"/>
    <mergeCell ref="U14:V14"/>
    <mergeCell ref="W14:Z14"/>
    <mergeCell ref="AB14:AD14"/>
    <mergeCell ref="AE14:AG14"/>
    <mergeCell ref="B15:D15"/>
    <mergeCell ref="E15:G15"/>
    <mergeCell ref="H15:I15"/>
    <mergeCell ref="J15:L15"/>
    <mergeCell ref="M15:Q15"/>
    <mergeCell ref="R15:S15"/>
    <mergeCell ref="U15:V15"/>
    <mergeCell ref="W15:Z15"/>
    <mergeCell ref="AB15:AD15"/>
    <mergeCell ref="AE15:AG15"/>
    <mergeCell ref="B16:D16"/>
    <mergeCell ref="E16:G16"/>
    <mergeCell ref="H16:I16"/>
    <mergeCell ref="J16:L16"/>
    <mergeCell ref="M16:Q16"/>
    <mergeCell ref="R16:S16"/>
    <mergeCell ref="U16:V16"/>
    <mergeCell ref="W16:Z16"/>
    <mergeCell ref="AB16:AD16"/>
    <mergeCell ref="AE16:AG16"/>
    <mergeCell ref="B17:D17"/>
    <mergeCell ref="E17:G17"/>
    <mergeCell ref="H17:I17"/>
    <mergeCell ref="J17:L17"/>
    <mergeCell ref="M17:Q17"/>
    <mergeCell ref="R17:S17"/>
    <mergeCell ref="U17:V17"/>
    <mergeCell ref="W17:Z17"/>
    <mergeCell ref="AB17:AD17"/>
    <mergeCell ref="AE17:AG17"/>
    <mergeCell ref="B18:D18"/>
    <mergeCell ref="E18:G18"/>
    <mergeCell ref="H18:I18"/>
    <mergeCell ref="J18:L18"/>
    <mergeCell ref="M18:Q18"/>
    <mergeCell ref="R18:S18"/>
    <mergeCell ref="U18:V18"/>
    <mergeCell ref="W18:Z18"/>
    <mergeCell ref="AB18:AD18"/>
    <mergeCell ref="AE18:AG18"/>
    <mergeCell ref="B19:D19"/>
    <mergeCell ref="E19:G19"/>
    <mergeCell ref="H19:I19"/>
    <mergeCell ref="J19:L19"/>
    <mergeCell ref="M19:Q19"/>
    <mergeCell ref="R19:S19"/>
    <mergeCell ref="U19:V19"/>
    <mergeCell ref="W19:Z19"/>
    <mergeCell ref="AB19:AD19"/>
    <mergeCell ref="AE19:AG19"/>
    <mergeCell ref="B20:D20"/>
    <mergeCell ref="E20:G20"/>
    <mergeCell ref="H20:I20"/>
    <mergeCell ref="J20:L20"/>
    <mergeCell ref="M20:Q20"/>
    <mergeCell ref="R20:S20"/>
    <mergeCell ref="U20:V20"/>
    <mergeCell ref="W20:Z20"/>
    <mergeCell ref="AB20:AD20"/>
    <mergeCell ref="AE20:AG20"/>
    <mergeCell ref="B21:D21"/>
    <mergeCell ref="E21:G21"/>
    <mergeCell ref="H21:I21"/>
    <mergeCell ref="J21:L21"/>
    <mergeCell ref="M21:Q21"/>
    <mergeCell ref="R21:S21"/>
    <mergeCell ref="U21:V21"/>
    <mergeCell ref="W21:Z21"/>
    <mergeCell ref="AB21:AD21"/>
    <mergeCell ref="AE21:AG21"/>
    <mergeCell ref="B22:D22"/>
    <mergeCell ref="E22:G22"/>
    <mergeCell ref="H22:I22"/>
    <mergeCell ref="J22:L22"/>
    <mergeCell ref="M22:Q22"/>
    <mergeCell ref="R22:S22"/>
    <mergeCell ref="U22:V22"/>
    <mergeCell ref="W22:Z22"/>
    <mergeCell ref="AB22:AD22"/>
    <mergeCell ref="AE22:AG22"/>
    <mergeCell ref="B23:D23"/>
    <mergeCell ref="E23:G23"/>
    <mergeCell ref="H23:I23"/>
    <mergeCell ref="J23:L23"/>
    <mergeCell ref="M23:Q23"/>
    <mergeCell ref="R23:S23"/>
    <mergeCell ref="U23:V23"/>
    <mergeCell ref="W23:Z23"/>
    <mergeCell ref="AB23:AD23"/>
    <mergeCell ref="AE23:AG23"/>
    <mergeCell ref="B24:D24"/>
    <mergeCell ref="E24:G24"/>
    <mergeCell ref="H24:I24"/>
    <mergeCell ref="J24:L24"/>
    <mergeCell ref="M24:Q24"/>
    <mergeCell ref="R24:S24"/>
    <mergeCell ref="U24:V24"/>
    <mergeCell ref="W24:Z24"/>
    <mergeCell ref="AB24:AD24"/>
    <mergeCell ref="AE24:AG24"/>
    <mergeCell ref="B25:D25"/>
    <mergeCell ref="E25:G25"/>
    <mergeCell ref="H25:I25"/>
    <mergeCell ref="J25:L25"/>
    <mergeCell ref="M25:Q25"/>
    <mergeCell ref="R25:S25"/>
    <mergeCell ref="U25:V25"/>
    <mergeCell ref="W25:Z25"/>
    <mergeCell ref="AB25:AD25"/>
    <mergeCell ref="AE25:AG25"/>
    <mergeCell ref="B26:D26"/>
    <mergeCell ref="E26:G26"/>
    <mergeCell ref="H26:I26"/>
    <mergeCell ref="J26:L26"/>
    <mergeCell ref="M26:Q26"/>
    <mergeCell ref="R26:S26"/>
    <mergeCell ref="U26:V26"/>
    <mergeCell ref="W26:Z26"/>
    <mergeCell ref="AB26:AD26"/>
    <mergeCell ref="AE26:AG26"/>
    <mergeCell ref="B27:D27"/>
    <mergeCell ref="E27:G27"/>
    <mergeCell ref="H27:I27"/>
    <mergeCell ref="J27:L27"/>
    <mergeCell ref="M27:Q27"/>
    <mergeCell ref="R27:S27"/>
    <mergeCell ref="U27:V27"/>
    <mergeCell ref="W27:Z27"/>
    <mergeCell ref="AB27:AD27"/>
    <mergeCell ref="AE27:AG27"/>
    <mergeCell ref="B28:D28"/>
    <mergeCell ref="E28:G28"/>
    <mergeCell ref="H28:I28"/>
    <mergeCell ref="J28:L28"/>
    <mergeCell ref="M28:Q28"/>
    <mergeCell ref="R28:S28"/>
    <mergeCell ref="U28:V28"/>
    <mergeCell ref="W28:Z28"/>
    <mergeCell ref="AB28:AD28"/>
    <mergeCell ref="AE28:AG28"/>
    <mergeCell ref="B29:D29"/>
    <mergeCell ref="E29:G29"/>
    <mergeCell ref="H29:I29"/>
    <mergeCell ref="J29:L29"/>
    <mergeCell ref="M29:Q29"/>
    <mergeCell ref="R29:S29"/>
    <mergeCell ref="U29:V29"/>
    <mergeCell ref="W29:Z29"/>
    <mergeCell ref="AB29:AD29"/>
    <mergeCell ref="AE29:AG29"/>
    <mergeCell ref="B30:D30"/>
    <mergeCell ref="E30:G30"/>
    <mergeCell ref="H30:I30"/>
    <mergeCell ref="J30:L30"/>
    <mergeCell ref="M30:Q30"/>
    <mergeCell ref="R30:S30"/>
    <mergeCell ref="U30:V30"/>
    <mergeCell ref="W30:Z30"/>
    <mergeCell ref="AB30:AD30"/>
    <mergeCell ref="AE30:AG30"/>
    <mergeCell ref="B31:D31"/>
    <mergeCell ref="E31:G31"/>
    <mergeCell ref="H31:I31"/>
    <mergeCell ref="J31:L31"/>
    <mergeCell ref="M31:Q31"/>
    <mergeCell ref="R31:S31"/>
    <mergeCell ref="U31:V31"/>
    <mergeCell ref="W31:Z31"/>
    <mergeCell ref="AB31:AD31"/>
    <mergeCell ref="AE31:AG31"/>
    <mergeCell ref="B32:AA32"/>
    <mergeCell ref="AB32:AD32"/>
    <mergeCell ref="AE32:AG32"/>
    <mergeCell ref="B34:R34"/>
    <mergeCell ref="S34:AH34"/>
    <mergeCell ref="B35:R35"/>
    <mergeCell ref="S35:AH35"/>
    <mergeCell ref="C36:R36"/>
    <mergeCell ref="S36:AH36"/>
    <mergeCell ref="C45:R45"/>
    <mergeCell ref="S45:AH45"/>
    <mergeCell ref="B46:R46"/>
    <mergeCell ref="S46:AC46"/>
    <mergeCell ref="AD46:AF46"/>
    <mergeCell ref="AG46:AH46"/>
    <mergeCell ref="B47:AH47"/>
    <mergeCell ref="C48:E48"/>
    <mergeCell ref="F48:N48"/>
    <mergeCell ref="O48:AC48"/>
    <mergeCell ref="AD48:AF48"/>
    <mergeCell ref="AG48:AH48"/>
    <mergeCell ref="C49:N49"/>
    <mergeCell ref="O49:AC49"/>
    <mergeCell ref="AD49:AF49"/>
    <mergeCell ref="AG49:AH49"/>
    <mergeCell ref="F56:N56"/>
    <mergeCell ref="O56:AC56"/>
    <mergeCell ref="AD56:AF56"/>
    <mergeCell ref="AG56:AH56"/>
    <mergeCell ref="F57:N57"/>
    <mergeCell ref="O57:AC57"/>
    <mergeCell ref="AD57:AF57"/>
    <mergeCell ref="AG57:AH57"/>
    <mergeCell ref="F58:N58"/>
    <mergeCell ref="O58:AC58"/>
    <mergeCell ref="AD58:AF58"/>
    <mergeCell ref="AG58:AH58"/>
    <mergeCell ref="F59:N59"/>
    <mergeCell ref="O59:AC59"/>
    <mergeCell ref="AD59:AF59"/>
    <mergeCell ref="AG59:AH59"/>
    <mergeCell ref="F60:N60"/>
    <mergeCell ref="O60:AC60"/>
    <mergeCell ref="AD60:AF60"/>
    <mergeCell ref="AG60:AH60"/>
    <mergeCell ref="F61:N61"/>
    <mergeCell ref="O61:AC61"/>
    <mergeCell ref="AD61:AF61"/>
    <mergeCell ref="AG61:AH61"/>
    <mergeCell ref="F62:N62"/>
    <mergeCell ref="O62:AC62"/>
    <mergeCell ref="AD62:AF62"/>
    <mergeCell ref="AG62:AH62"/>
    <mergeCell ref="F63:N63"/>
    <mergeCell ref="O63:AC63"/>
    <mergeCell ref="AD63:AF63"/>
    <mergeCell ref="AG63:AH63"/>
    <mergeCell ref="F64:N64"/>
    <mergeCell ref="O64:AC64"/>
    <mergeCell ref="AD64:AF64"/>
    <mergeCell ref="AG64:AH64"/>
    <mergeCell ref="F65:N65"/>
    <mergeCell ref="O65:AC65"/>
    <mergeCell ref="AD65:AF65"/>
    <mergeCell ref="AG65:AH65"/>
    <mergeCell ref="F66:N66"/>
    <mergeCell ref="O66:AC66"/>
    <mergeCell ref="AD66:AF66"/>
    <mergeCell ref="AG66:AH66"/>
    <mergeCell ref="F67:N67"/>
    <mergeCell ref="O67:AC67"/>
    <mergeCell ref="AD67:AF67"/>
    <mergeCell ref="AG67:AH67"/>
    <mergeCell ref="F68:N68"/>
    <mergeCell ref="O68:AC68"/>
    <mergeCell ref="AD68:AF68"/>
    <mergeCell ref="AG68:AH68"/>
    <mergeCell ref="F69:N69"/>
    <mergeCell ref="O69:AC69"/>
    <mergeCell ref="AD69:AF69"/>
    <mergeCell ref="AG69:AH69"/>
    <mergeCell ref="F70:N70"/>
    <mergeCell ref="O70:AC70"/>
    <mergeCell ref="AD70:AF70"/>
    <mergeCell ref="AG70:AH70"/>
    <mergeCell ref="F71:N71"/>
    <mergeCell ref="O71:AC71"/>
    <mergeCell ref="AD71:AF71"/>
    <mergeCell ref="AG71:AH71"/>
    <mergeCell ref="F72:N72"/>
    <mergeCell ref="O72:AC72"/>
    <mergeCell ref="AD72:AF72"/>
    <mergeCell ref="AG72:AH72"/>
    <mergeCell ref="O73:AC73"/>
    <mergeCell ref="AD73:AF73"/>
    <mergeCell ref="AG73:AH73"/>
    <mergeCell ref="O74:AC74"/>
    <mergeCell ref="AD74:AF74"/>
    <mergeCell ref="AG74:AH74"/>
    <mergeCell ref="C75:E75"/>
    <mergeCell ref="F75:N75"/>
    <mergeCell ref="O75:AC75"/>
    <mergeCell ref="AD75:AF75"/>
    <mergeCell ref="AG75:AH75"/>
    <mergeCell ref="C76:E76"/>
    <mergeCell ref="F76:N76"/>
    <mergeCell ref="O76:AC76"/>
    <mergeCell ref="AD76:AF76"/>
    <mergeCell ref="AG76:AH76"/>
    <mergeCell ref="M81:AB81"/>
    <mergeCell ref="AD81:AF81"/>
    <mergeCell ref="AG81:AH81"/>
    <mergeCell ref="I83:L83"/>
    <mergeCell ref="M83:P83"/>
    <mergeCell ref="Q83:T83"/>
    <mergeCell ref="U83:X83"/>
    <mergeCell ref="Y83:AB83"/>
    <mergeCell ref="AC83:AE83"/>
    <mergeCell ref="AF83:AH83"/>
    <mergeCell ref="M84:R84"/>
    <mergeCell ref="S84:W84"/>
    <mergeCell ref="X84:AB84"/>
    <mergeCell ref="G85:J85"/>
    <mergeCell ref="L85:M85"/>
    <mergeCell ref="N85:O85"/>
    <mergeCell ref="P85:S85"/>
    <mergeCell ref="T85:U85"/>
    <mergeCell ref="V85:W85"/>
    <mergeCell ref="X85:Y85"/>
    <mergeCell ref="Z85:AA85"/>
    <mergeCell ref="AB85:AC85"/>
    <mergeCell ref="AE85:AF85"/>
    <mergeCell ref="J86:L86"/>
    <mergeCell ref="M86:Q86"/>
    <mergeCell ref="W86:Z86"/>
    <mergeCell ref="AB86:AD86"/>
    <mergeCell ref="AE86:AG86"/>
    <mergeCell ref="M87:P87"/>
    <mergeCell ref="W87:Y87"/>
    <mergeCell ref="C88:F88"/>
    <mergeCell ref="G88:J88"/>
    <mergeCell ref="L88:M88"/>
    <mergeCell ref="N88:O88"/>
    <mergeCell ref="P88:S88"/>
    <mergeCell ref="T88:U88"/>
    <mergeCell ref="V88:W88"/>
    <mergeCell ref="X88:Y88"/>
    <mergeCell ref="Z88:AA88"/>
    <mergeCell ref="AB88:AC88"/>
    <mergeCell ref="AE88:AF88"/>
    <mergeCell ref="D89:F89"/>
    <mergeCell ref="G89:J89"/>
    <mergeCell ref="L89:M89"/>
    <mergeCell ref="N89:O89"/>
    <mergeCell ref="P89:S89"/>
    <mergeCell ref="T89:U89"/>
    <mergeCell ref="V89:W89"/>
    <mergeCell ref="X89:Y89"/>
    <mergeCell ref="Z89:AA89"/>
    <mergeCell ref="AB89:AC89"/>
    <mergeCell ref="AE89:AF89"/>
    <mergeCell ref="D90:F90"/>
    <mergeCell ref="G90:J90"/>
    <mergeCell ref="L90:M90"/>
    <mergeCell ref="N90:O90"/>
    <mergeCell ref="P90:S90"/>
    <mergeCell ref="T90:U90"/>
    <mergeCell ref="V90:W90"/>
    <mergeCell ref="X90:Y90"/>
    <mergeCell ref="Z90:AA90"/>
    <mergeCell ref="AB90:AC90"/>
    <mergeCell ref="AE90:AF90"/>
    <mergeCell ref="D91:F91"/>
    <mergeCell ref="G91:J91"/>
    <mergeCell ref="L91:M91"/>
    <mergeCell ref="N91:O91"/>
    <mergeCell ref="P91:S91"/>
    <mergeCell ref="T91:U91"/>
    <mergeCell ref="V91:W91"/>
    <mergeCell ref="X91:Y91"/>
    <mergeCell ref="Z91:AA91"/>
    <mergeCell ref="AB91:AC91"/>
    <mergeCell ref="AE91:AF91"/>
    <mergeCell ref="C92:K92"/>
    <mergeCell ref="L92:M92"/>
    <mergeCell ref="N92:O92"/>
    <mergeCell ref="P92:S92"/>
    <mergeCell ref="T92:U92"/>
    <mergeCell ref="V92:W92"/>
    <mergeCell ref="X92:Y92"/>
    <mergeCell ref="Z92:AA92"/>
    <mergeCell ref="AB92:AC92"/>
    <mergeCell ref="AE92:AF92"/>
    <mergeCell ref="C93:W93"/>
    <mergeCell ref="X93:Y93"/>
    <mergeCell ref="Z93:AA93"/>
    <mergeCell ref="AB93:AC93"/>
    <mergeCell ref="AE93:AF93"/>
    <mergeCell ref="D94:F94"/>
    <mergeCell ref="G94:J94"/>
    <mergeCell ref="L94:M94"/>
    <mergeCell ref="N94:O94"/>
    <mergeCell ref="P94:S94"/>
    <mergeCell ref="T94:U94"/>
    <mergeCell ref="V94:W94"/>
    <mergeCell ref="X94:Y94"/>
    <mergeCell ref="Z94:AA94"/>
    <mergeCell ref="AB94:AC94"/>
    <mergeCell ref="AE94:AF94"/>
    <mergeCell ref="C95:J95"/>
    <mergeCell ref="L95:M95"/>
    <mergeCell ref="N95:O95"/>
    <mergeCell ref="P95:S95"/>
    <mergeCell ref="T95:U95"/>
    <mergeCell ref="V95:W95"/>
    <mergeCell ref="X95:Y95"/>
    <mergeCell ref="Z95:AA95"/>
    <mergeCell ref="AB95:AC95"/>
    <mergeCell ref="AE95:AF95"/>
    <mergeCell ref="C100:H100"/>
    <mergeCell ref="I100:L100"/>
    <mergeCell ref="M100:P100"/>
    <mergeCell ref="Q100:T100"/>
    <mergeCell ref="U100:X100"/>
    <mergeCell ref="Y100:AB100"/>
    <mergeCell ref="AC100:AE100"/>
    <mergeCell ref="AF100:AH100"/>
    <mergeCell ref="B101:L101"/>
    <mergeCell ref="M101:P101"/>
    <mergeCell ref="Q101:T101"/>
    <mergeCell ref="U101:X101"/>
    <mergeCell ref="Y101:AB101"/>
    <mergeCell ref="AC101:AE101"/>
    <mergeCell ref="AF101:AH101"/>
    <mergeCell ref="C102:X102"/>
    <mergeCell ref="Y102:AB102"/>
    <mergeCell ref="AC102:AE102"/>
    <mergeCell ref="AF102:AH102"/>
    <mergeCell ref="C103:X103"/>
    <mergeCell ref="Y103:AB103"/>
    <mergeCell ref="AC103:AE103"/>
    <mergeCell ref="AF103:AH103"/>
    <mergeCell ref="C104:H104"/>
    <mergeCell ref="I104:L104"/>
    <mergeCell ref="M104:P104"/>
    <mergeCell ref="Q104:T104"/>
    <mergeCell ref="U104:X104"/>
    <mergeCell ref="Y104:AB104"/>
    <mergeCell ref="AC104:AE104"/>
    <mergeCell ref="AF104:AH104"/>
    <mergeCell ref="B105:P105"/>
    <mergeCell ref="Q105:T105"/>
    <mergeCell ref="U105:X105"/>
    <mergeCell ref="Y105:AB105"/>
    <mergeCell ref="AC105:AE105"/>
    <mergeCell ref="AF105:AH105"/>
    <mergeCell ref="C106:H106"/>
    <mergeCell ref="I106:L106"/>
    <mergeCell ref="M106:P106"/>
    <mergeCell ref="Q106:T106"/>
    <mergeCell ref="U106:X106"/>
    <mergeCell ref="Y106:AB106"/>
    <mergeCell ref="AC106:AE106"/>
    <mergeCell ref="AF106:AH106"/>
    <mergeCell ref="C107:H107"/>
    <mergeCell ref="I107:L107"/>
    <mergeCell ref="M107:P107"/>
    <mergeCell ref="Q107:T107"/>
    <mergeCell ref="U107:X107"/>
    <mergeCell ref="Y107:AB107"/>
    <mergeCell ref="AC107:AE107"/>
    <mergeCell ref="AF107:AH107"/>
    <mergeCell ref="C108:H108"/>
    <mergeCell ref="I108:L108"/>
    <mergeCell ref="M108:P108"/>
    <mergeCell ref="Q108:T108"/>
    <mergeCell ref="U108:X108"/>
    <mergeCell ref="Y108:AB108"/>
    <mergeCell ref="AC108:AE108"/>
    <mergeCell ref="AF108:AH108"/>
    <mergeCell ref="C109:H109"/>
    <mergeCell ref="I109:L109"/>
    <mergeCell ref="M109:P109"/>
    <mergeCell ref="Q109:T109"/>
    <mergeCell ref="U109:X109"/>
    <mergeCell ref="Y109:AB109"/>
    <mergeCell ref="AC109:AE109"/>
    <mergeCell ref="AF109:AH109"/>
    <mergeCell ref="C110:AH110"/>
    <mergeCell ref="C113:H113"/>
    <mergeCell ref="I113:L113"/>
    <mergeCell ref="M113:P113"/>
    <mergeCell ref="Q113:T113"/>
    <mergeCell ref="U113:X113"/>
    <mergeCell ref="Y113:AB113"/>
    <mergeCell ref="AC113:AE113"/>
    <mergeCell ref="AF113:AH113"/>
    <mergeCell ref="C114:H114"/>
    <mergeCell ref="I114:L114"/>
    <mergeCell ref="M114:P114"/>
    <mergeCell ref="Q114:T114"/>
    <mergeCell ref="U114:X114"/>
    <mergeCell ref="Y114:AB114"/>
    <mergeCell ref="AC114:AE114"/>
    <mergeCell ref="AF114:AH114"/>
    <mergeCell ref="C115:H115"/>
    <mergeCell ref="I115:L115"/>
    <mergeCell ref="M115:P115"/>
    <mergeCell ref="Q115:T115"/>
    <mergeCell ref="U115:X115"/>
    <mergeCell ref="Y115:AB115"/>
    <mergeCell ref="AC115:AE115"/>
    <mergeCell ref="AF115:AH115"/>
    <mergeCell ref="C116:AH116"/>
    <mergeCell ref="C117:H117"/>
    <mergeCell ref="I117:L117"/>
    <mergeCell ref="M117:P117"/>
    <mergeCell ref="Q117:T117"/>
    <mergeCell ref="U117:X117"/>
    <mergeCell ref="Y117:AB117"/>
    <mergeCell ref="AC117:AE117"/>
    <mergeCell ref="AF117:AH117"/>
    <mergeCell ref="C118:H118"/>
    <mergeCell ref="I118:L118"/>
    <mergeCell ref="M118:P118"/>
    <mergeCell ref="Q118:T118"/>
    <mergeCell ref="U118:X118"/>
    <mergeCell ref="Y118:AB118"/>
    <mergeCell ref="AC118:AE118"/>
    <mergeCell ref="AF118:AH118"/>
    <mergeCell ref="C119:H119"/>
    <mergeCell ref="I119:L119"/>
    <mergeCell ref="M119:P119"/>
    <mergeCell ref="Q119:T119"/>
    <mergeCell ref="U119:X119"/>
    <mergeCell ref="Y119:AB119"/>
    <mergeCell ref="AC119:AE119"/>
    <mergeCell ref="AF119:AH119"/>
    <mergeCell ref="C120:H120"/>
    <mergeCell ref="I120:L120"/>
    <mergeCell ref="M120:P120"/>
    <mergeCell ref="Q120:T120"/>
    <mergeCell ref="U120:X120"/>
    <mergeCell ref="Y120:AB120"/>
    <mergeCell ref="AC120:AE120"/>
    <mergeCell ref="AF120:AH120"/>
    <mergeCell ref="C121:H121"/>
    <mergeCell ref="I121:L121"/>
    <mergeCell ref="M121:P121"/>
    <mergeCell ref="Q121:T121"/>
    <mergeCell ref="U121:X121"/>
    <mergeCell ref="Y121:AB121"/>
    <mergeCell ref="AC121:AE121"/>
    <mergeCell ref="AF121:AH121"/>
    <mergeCell ref="C122:H122"/>
    <mergeCell ref="I122:L122"/>
    <mergeCell ref="M122:P122"/>
    <mergeCell ref="Q122:T122"/>
    <mergeCell ref="U122:X122"/>
    <mergeCell ref="Y122:AB122"/>
    <mergeCell ref="AC122:AE122"/>
    <mergeCell ref="AF122:AH122"/>
    <mergeCell ref="C123:H123"/>
    <mergeCell ref="I123:L123"/>
    <mergeCell ref="M123:P123"/>
    <mergeCell ref="Q123:T123"/>
    <mergeCell ref="U123:X123"/>
    <mergeCell ref="Y123:AB123"/>
    <mergeCell ref="AC123:AE123"/>
    <mergeCell ref="AF123:AH123"/>
    <mergeCell ref="C124:H124"/>
    <mergeCell ref="I124:L124"/>
    <mergeCell ref="M124:P124"/>
    <mergeCell ref="Q124:T124"/>
    <mergeCell ref="U124:X124"/>
    <mergeCell ref="Y124:AB124"/>
    <mergeCell ref="AC124:AE124"/>
    <mergeCell ref="AF124:AH124"/>
    <mergeCell ref="C125:H125"/>
    <mergeCell ref="I125:L125"/>
    <mergeCell ref="M125:P125"/>
    <mergeCell ref="Q125:T125"/>
    <mergeCell ref="U125:X125"/>
    <mergeCell ref="Y125:AB125"/>
    <mergeCell ref="AC125:AE125"/>
    <mergeCell ref="AF125:AH125"/>
    <mergeCell ref="C126:H126"/>
    <mergeCell ref="I126:L126"/>
    <mergeCell ref="M126:P126"/>
    <mergeCell ref="Q126:T126"/>
    <mergeCell ref="U126:X126"/>
    <mergeCell ref="Y126:AB126"/>
    <mergeCell ref="AC126:AE126"/>
    <mergeCell ref="AF126:AH126"/>
    <mergeCell ref="C127:H127"/>
    <mergeCell ref="I127:L127"/>
    <mergeCell ref="M127:P127"/>
    <mergeCell ref="Q127:T127"/>
    <mergeCell ref="U127:X127"/>
    <mergeCell ref="Y127:AB127"/>
    <mergeCell ref="AC127:AE127"/>
    <mergeCell ref="AF127:AH127"/>
    <mergeCell ref="C128:H128"/>
    <mergeCell ref="I128:L128"/>
    <mergeCell ref="M128:P128"/>
    <mergeCell ref="Q128:T128"/>
    <mergeCell ref="U128:X128"/>
    <mergeCell ref="Y128:AB128"/>
    <mergeCell ref="AC128:AE128"/>
    <mergeCell ref="AF128:AH128"/>
    <mergeCell ref="C129:H129"/>
    <mergeCell ref="I129:AE129"/>
    <mergeCell ref="AF129:AH129"/>
    <mergeCell ref="C132:H132"/>
    <mergeCell ref="AF132:AH132"/>
    <mergeCell ref="C133:H133"/>
    <mergeCell ref="AF133:AH133"/>
    <mergeCell ref="C134:H134"/>
    <mergeCell ref="AF134:AH134"/>
    <mergeCell ref="C135:H135"/>
    <mergeCell ref="AF135:AH135"/>
    <mergeCell ref="C136:H136"/>
    <mergeCell ref="AF136:AH136"/>
    <mergeCell ref="C137:H137"/>
    <mergeCell ref="I137:L137"/>
    <mergeCell ref="M137:P137"/>
    <mergeCell ref="Q137:T137"/>
    <mergeCell ref="U137:X137"/>
    <mergeCell ref="Y137:AB137"/>
    <mergeCell ref="AC137:AE137"/>
    <mergeCell ref="AF137:AH137"/>
    <mergeCell ref="B138:R138"/>
    <mergeCell ref="S138:W138"/>
    <mergeCell ref="X138:AB138"/>
    <mergeCell ref="AC138:AE138"/>
    <mergeCell ref="AF138:AH138"/>
    <mergeCell ref="C139:H139"/>
    <mergeCell ref="I139:L139"/>
    <mergeCell ref="M139:R139"/>
    <mergeCell ref="S139:W139"/>
    <mergeCell ref="X139:AB139"/>
    <mergeCell ref="AC139:AE139"/>
    <mergeCell ref="AF139:AH139"/>
    <mergeCell ref="C140:H140"/>
    <mergeCell ref="I140:L140"/>
    <mergeCell ref="M140:R140"/>
    <mergeCell ref="S140:W140"/>
    <mergeCell ref="X140:AB140"/>
    <mergeCell ref="AC140:AE140"/>
    <mergeCell ref="AF140:AH140"/>
    <mergeCell ref="C141:H141"/>
    <mergeCell ref="I141:L141"/>
    <mergeCell ref="M141:R141"/>
    <mergeCell ref="S141:W141"/>
    <mergeCell ref="X141:AB141"/>
    <mergeCell ref="AC141:AE141"/>
    <mergeCell ref="AF141:AH141"/>
    <mergeCell ref="C142:H142"/>
    <mergeCell ref="I142:L142"/>
    <mergeCell ref="M142:R142"/>
    <mergeCell ref="S142:W142"/>
    <mergeCell ref="X142:AB142"/>
    <mergeCell ref="AC142:AE142"/>
    <mergeCell ref="AF142:AH142"/>
    <mergeCell ref="C143:AB143"/>
    <mergeCell ref="AC143:AE143"/>
    <mergeCell ref="AF143:AH143"/>
    <mergeCell ref="C146:H146"/>
    <mergeCell ref="I146:L146"/>
    <mergeCell ref="M146:R146"/>
    <mergeCell ref="S146:W146"/>
    <mergeCell ref="X146:AB146"/>
    <mergeCell ref="AC146:AE146"/>
    <mergeCell ref="AF146:AH146"/>
    <mergeCell ref="C147:H147"/>
    <mergeCell ref="I147:L147"/>
    <mergeCell ref="M147:R147"/>
    <mergeCell ref="S147:W147"/>
    <mergeCell ref="X147:AB147"/>
    <mergeCell ref="AC147:AE147"/>
    <mergeCell ref="AF147:AH147"/>
    <mergeCell ref="C148:H148"/>
    <mergeCell ref="I148:L148"/>
    <mergeCell ref="M148:R148"/>
    <mergeCell ref="S148:W148"/>
    <mergeCell ref="X148:AB148"/>
    <mergeCell ref="AC148:AE148"/>
    <mergeCell ref="AF148:AH148"/>
    <mergeCell ref="C149:H149"/>
    <mergeCell ref="I149:L149"/>
    <mergeCell ref="M149:R149"/>
    <mergeCell ref="S149:W149"/>
    <mergeCell ref="X149:AB149"/>
    <mergeCell ref="AC149:AE149"/>
    <mergeCell ref="AF149:AH149"/>
    <mergeCell ref="C150:H150"/>
    <mergeCell ref="I150:L150"/>
    <mergeCell ref="M150:R150"/>
    <mergeCell ref="S150:W150"/>
    <mergeCell ref="X150:AB150"/>
    <mergeCell ref="AC150:AE150"/>
    <mergeCell ref="AF150:AH150"/>
    <mergeCell ref="C151:H151"/>
    <mergeCell ref="I151:L151"/>
    <mergeCell ref="M151:R151"/>
    <mergeCell ref="S151:W151"/>
    <mergeCell ref="X151:AB151"/>
    <mergeCell ref="AC151:AE151"/>
    <mergeCell ref="AF151:AH151"/>
    <mergeCell ref="C152:H152"/>
    <mergeCell ref="I152:L152"/>
    <mergeCell ref="M152:R152"/>
    <mergeCell ref="S152:W152"/>
    <mergeCell ref="X152:AB152"/>
    <mergeCell ref="AC152:AE152"/>
    <mergeCell ref="AF152:AH152"/>
    <mergeCell ref="C153:H153"/>
    <mergeCell ref="I153:AE153"/>
    <mergeCell ref="AF153:AH153"/>
    <mergeCell ref="C154:H154"/>
    <mergeCell ref="I154:L154"/>
    <mergeCell ref="M154:R154"/>
    <mergeCell ref="S154:W154"/>
    <mergeCell ref="X154:AB154"/>
    <mergeCell ref="AC154:AE154"/>
    <mergeCell ref="AF154:AH154"/>
    <mergeCell ref="AK1:AQ4"/>
    <mergeCell ref="D3:AH5"/>
    <mergeCell ref="B6:D11"/>
    <mergeCell ref="E6:I11"/>
    <mergeCell ref="J6:L11"/>
    <mergeCell ref="M6:Q8"/>
    <mergeCell ref="R6:S11"/>
    <mergeCell ref="T6:T9"/>
    <mergeCell ref="U6:V11"/>
    <mergeCell ref="W6:Z11"/>
    <mergeCell ref="AA6:AA10"/>
    <mergeCell ref="AB6:AD11"/>
    <mergeCell ref="AE6:AG11"/>
    <mergeCell ref="AH6:AH11"/>
    <mergeCell ref="AJ6:AJ11"/>
    <mergeCell ref="AK6:AK11"/>
    <mergeCell ref="M9:Q11"/>
    <mergeCell ref="T10:T11"/>
    <mergeCell ref="AM10:AM12"/>
    <mergeCell ref="AP10:AP12"/>
    <mergeCell ref="B12:D14"/>
    <mergeCell ref="AH12:AH14"/>
    <mergeCell ref="AJ12:AJ14"/>
    <mergeCell ref="C37:R38"/>
    <mergeCell ref="S37:AH38"/>
    <mergeCell ref="C39:R42"/>
    <mergeCell ref="S39:AH42"/>
    <mergeCell ref="C43:R44"/>
    <mergeCell ref="S43:AH44"/>
    <mergeCell ref="C50:AH51"/>
    <mergeCell ref="C52:N55"/>
    <mergeCell ref="O52:AC55"/>
    <mergeCell ref="AD52:AF55"/>
    <mergeCell ref="AG52:AH55"/>
    <mergeCell ref="C56:E59"/>
    <mergeCell ref="C60:E64"/>
    <mergeCell ref="C73:E74"/>
    <mergeCell ref="F73:N74"/>
    <mergeCell ref="C77:AH80"/>
    <mergeCell ref="C89:C90"/>
    <mergeCell ref="C96:AH99"/>
    <mergeCell ref="C111:H112"/>
    <mergeCell ref="I111:L112"/>
    <mergeCell ref="M111:P112"/>
    <mergeCell ref="Q111:T112"/>
    <mergeCell ref="U111:X112"/>
    <mergeCell ref="Y111:AB112"/>
    <mergeCell ref="AC111:AE112"/>
    <mergeCell ref="AF111:AH112"/>
    <mergeCell ref="C130:AH131"/>
    <mergeCell ref="C144:H145"/>
    <mergeCell ref="I144:L145"/>
    <mergeCell ref="M144:R145"/>
    <mergeCell ref="S144:W145"/>
    <mergeCell ref="X144:AB145"/>
    <mergeCell ref="AC144:AE145"/>
    <mergeCell ref="AF144:AH145"/>
    <mergeCell ref="C65:E72"/>
  </mergeCells>
  <phoneticPr fontId="1"/>
  <dataValidations count="1">
    <dataValidation type="list" allowBlank="1" showDropDown="0" showInputMessage="1" showErrorMessage="1" prompt="一括償却制度（14頁 19.（1）②参照。）を適用する場合は●を選択してください。しない場合は空白のままとしてください。_x000a_また、一括償却制度を適用した場合は、「耐用年数」、「本年中の償却期間」は入力の必要はありませんが、「事業割合」については必ず入力してください。" sqref="AJ12:AJ31">
      <formula1>$AU$2:$AU$3</formula1>
    </dataValidation>
  </dataValidations>
  <printOptions horizontalCentered="1"/>
  <pageMargins left="0.19685039370078741" right="0.19685039370078741" top="0.59055118110236227" bottom="0.19685039370078741" header="0.31496062992125984" footer="0.11811023622047245"/>
  <pageSetup paperSize="9" firstPageNumber="13" fitToWidth="1" fitToHeight="1" orientation="portrait" usePrinterDefaults="1" blackAndWhite="1" useFirstPageNumber="1" r:id="rId1"/>
  <headerFooter>
    <oddFooter>&amp;C- &amp;P -</oddFooter>
  </headerFooter>
  <rowBreaks count="2" manualBreakCount="2">
    <brk id="33" min="1" max="33" man="1"/>
    <brk id="99" min="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9FF66"/>
  </sheetPr>
  <dimension ref="A1:AJ152"/>
  <sheetViews>
    <sheetView showGridLines="0" workbookViewId="0">
      <selection activeCell="AF162" sqref="AF162"/>
    </sheetView>
  </sheetViews>
  <sheetFormatPr defaultColWidth="5" defaultRowHeight="17.25" customHeight="1"/>
  <cols>
    <col min="1" max="18" width="5" style="1105"/>
    <col min="19" max="34" width="15" style="1105" customWidth="1"/>
    <col min="35" max="64" width="7.5" style="1105" customWidth="1"/>
    <col min="65" max="16384" width="5" style="1105"/>
  </cols>
  <sheetData>
    <row r="1" spans="1:34" ht="17.25" customHeight="1">
      <c r="A1" s="1106"/>
      <c r="B1" s="1107"/>
      <c r="C1" s="1112"/>
      <c r="D1" s="1112"/>
      <c r="E1" s="1112"/>
      <c r="F1" s="1112"/>
      <c r="G1" s="1112"/>
      <c r="H1" s="1112"/>
      <c r="I1" s="1112"/>
      <c r="J1" s="1112"/>
      <c r="K1" s="1112"/>
      <c r="L1" s="1112"/>
      <c r="M1" s="1112"/>
      <c r="N1" s="1112"/>
      <c r="O1" s="1112"/>
      <c r="P1" s="1107"/>
      <c r="Q1" s="1107"/>
    </row>
    <row r="2" spans="1:34" ht="17.25" customHeight="1">
      <c r="A2" s="1107"/>
      <c r="B2" s="1107"/>
      <c r="C2" s="1107"/>
      <c r="D2" s="1107"/>
      <c r="E2" s="1107"/>
      <c r="F2" s="1107"/>
      <c r="G2" s="1107"/>
      <c r="H2" s="1107"/>
      <c r="I2" s="1107"/>
      <c r="J2" s="1107"/>
      <c r="K2" s="1107"/>
      <c r="L2" s="1107"/>
      <c r="M2" s="1107"/>
      <c r="N2" s="1107"/>
      <c r="O2" s="1107"/>
      <c r="P2" s="1107"/>
      <c r="Q2" s="1107"/>
    </row>
    <row r="3" spans="1:34" ht="17.25" customHeight="1">
      <c r="A3" s="1107"/>
      <c r="B3" s="1107"/>
      <c r="C3" s="1107"/>
      <c r="D3" s="1107"/>
      <c r="E3" s="1107"/>
      <c r="F3" s="1107"/>
      <c r="G3" s="1107"/>
      <c r="H3" s="1107"/>
      <c r="I3" s="1107"/>
      <c r="J3" s="1107"/>
      <c r="K3" s="1107"/>
      <c r="L3" s="1107"/>
      <c r="M3" s="1107"/>
      <c r="N3" s="1107"/>
      <c r="O3" s="1107"/>
      <c r="P3" s="1107"/>
      <c r="Q3" s="1107"/>
    </row>
    <row r="4" spans="1:34" ht="17.25" customHeight="1">
      <c r="A4" s="1107"/>
      <c r="B4" s="1107"/>
      <c r="C4" s="1107"/>
      <c r="D4" s="1107"/>
      <c r="E4" s="1107"/>
      <c r="F4" s="1107"/>
      <c r="G4" s="1107"/>
      <c r="H4" s="1107"/>
      <c r="I4" s="1107"/>
      <c r="J4" s="1107"/>
      <c r="K4" s="1107"/>
      <c r="L4" s="1107"/>
      <c r="M4" s="1107"/>
      <c r="N4" s="1107"/>
      <c r="O4" s="1107"/>
      <c r="P4" s="1107"/>
      <c r="Q4" s="1107"/>
    </row>
    <row r="5" spans="1:34" ht="17.25" customHeight="1">
      <c r="A5" s="1107"/>
      <c r="B5" s="1107"/>
      <c r="C5" s="1112"/>
      <c r="D5" s="1112"/>
      <c r="E5" s="1112"/>
      <c r="F5" s="1112"/>
      <c r="G5" s="1112"/>
      <c r="H5" s="1112"/>
      <c r="I5" s="1112"/>
      <c r="J5" s="1112"/>
      <c r="K5" s="1112"/>
      <c r="L5" s="1112"/>
      <c r="M5" s="1112"/>
      <c r="N5" s="1112"/>
      <c r="O5" s="1112"/>
      <c r="P5" s="1107"/>
      <c r="Q5" s="1107"/>
    </row>
    <row r="6" spans="1:34" ht="17.25" customHeight="1">
      <c r="A6" s="1107"/>
      <c r="B6" s="1107"/>
      <c r="C6" s="1107"/>
      <c r="D6" s="1107"/>
      <c r="E6" s="1107"/>
      <c r="F6" s="1107"/>
      <c r="G6" s="1107"/>
      <c r="H6" s="1107"/>
      <c r="I6" s="1107"/>
      <c r="J6" s="1107"/>
      <c r="K6" s="1107"/>
      <c r="L6" s="1107"/>
      <c r="M6" s="1107"/>
      <c r="N6" s="1107"/>
      <c r="O6" s="1107"/>
      <c r="P6" s="1107"/>
      <c r="Q6" s="1107"/>
    </row>
    <row r="7" spans="1:34" ht="17.25" customHeight="1">
      <c r="A7" s="1107"/>
      <c r="B7" s="1107"/>
      <c r="C7" s="1107"/>
      <c r="D7" s="1107"/>
      <c r="E7" s="1107"/>
      <c r="F7" s="1107"/>
      <c r="G7" s="1107"/>
      <c r="H7" s="1107"/>
      <c r="I7" s="1107"/>
      <c r="J7" s="1107"/>
      <c r="K7" s="1107"/>
      <c r="L7" s="1107"/>
      <c r="M7" s="1107"/>
      <c r="N7" s="1107"/>
      <c r="O7" s="1107"/>
      <c r="P7" s="1107"/>
      <c r="Q7" s="1107"/>
    </row>
    <row r="8" spans="1:34" ht="17.25" customHeight="1">
      <c r="A8" s="1107"/>
      <c r="B8" s="1107"/>
      <c r="C8" s="1107"/>
      <c r="D8" s="1107"/>
      <c r="E8" s="1107"/>
      <c r="F8" s="1107"/>
      <c r="G8" s="1107"/>
      <c r="H8" s="1107"/>
      <c r="I8" s="1107"/>
      <c r="J8" s="1107"/>
      <c r="K8" s="1107"/>
      <c r="L8" s="1107"/>
      <c r="M8" s="1107"/>
      <c r="N8" s="1107"/>
      <c r="O8" s="1107"/>
      <c r="P8" s="1107"/>
      <c r="Q8" s="1107"/>
    </row>
    <row r="9" spans="1:34" ht="17.25" customHeight="1">
      <c r="A9" s="1107"/>
      <c r="B9" s="1107"/>
      <c r="C9" s="1112"/>
      <c r="D9" s="1112"/>
      <c r="E9" s="1112"/>
      <c r="F9" s="1112"/>
      <c r="G9" s="1112"/>
      <c r="H9" s="1112"/>
      <c r="I9" s="1112"/>
      <c r="J9" s="1112"/>
      <c r="K9" s="1112"/>
      <c r="L9" s="1112"/>
      <c r="M9" s="1118"/>
      <c r="N9" s="1112"/>
      <c r="O9" s="1112"/>
      <c r="P9" s="1107"/>
      <c r="Q9" s="1107"/>
    </row>
    <row r="10" spans="1:34" ht="17.25" customHeight="1">
      <c r="A10" s="1107"/>
      <c r="B10" s="1107"/>
      <c r="C10" s="1107"/>
      <c r="D10" s="1107"/>
      <c r="E10" s="1107"/>
      <c r="F10" s="1107"/>
      <c r="G10" s="1107"/>
      <c r="H10" s="1107"/>
      <c r="I10" s="1107"/>
      <c r="J10" s="1107"/>
      <c r="K10" s="1107"/>
      <c r="L10" s="1107"/>
      <c r="M10" s="1107"/>
      <c r="N10" s="1107"/>
      <c r="O10" s="1107"/>
      <c r="P10" s="1107"/>
      <c r="Q10" s="1107"/>
    </row>
    <row r="11" spans="1:34" ht="17.25" customHeight="1">
      <c r="A11" s="1107"/>
      <c r="B11" s="1107"/>
      <c r="C11" s="1107"/>
      <c r="D11" s="1107"/>
      <c r="E11" s="1107"/>
      <c r="F11" s="1107"/>
      <c r="G11" s="1107"/>
      <c r="H11" s="1107"/>
      <c r="I11" s="1107"/>
      <c r="J11" s="1107"/>
      <c r="K11" s="1107"/>
      <c r="L11" s="1107"/>
      <c r="M11" s="1107"/>
      <c r="N11" s="1107"/>
      <c r="O11" s="1107"/>
      <c r="P11" s="1107"/>
      <c r="Q11" s="1107"/>
    </row>
    <row r="12" spans="1:34" ht="17.25" customHeight="1">
      <c r="A12" s="1107"/>
      <c r="B12" s="1110"/>
      <c r="C12" s="1110"/>
      <c r="D12" s="1110"/>
      <c r="E12" s="1107"/>
      <c r="F12" s="1107"/>
      <c r="G12" s="1107"/>
      <c r="H12" s="1107"/>
      <c r="I12" s="1107"/>
      <c r="J12" s="1107"/>
      <c r="K12" s="1107"/>
      <c r="L12" s="1107"/>
      <c r="M12" s="1107"/>
      <c r="N12" s="1107"/>
      <c r="O12" s="1107"/>
      <c r="P12" s="1107"/>
      <c r="Q12" s="1107"/>
      <c r="W12" s="1119"/>
      <c r="X12" s="1119"/>
      <c r="Y12" s="1119"/>
      <c r="Z12" s="1119"/>
      <c r="AB12" s="1120"/>
      <c r="AC12" s="1120"/>
      <c r="AD12" s="1120"/>
      <c r="AE12" s="1120"/>
      <c r="AF12" s="1120"/>
      <c r="AG12" s="1120"/>
      <c r="AH12" s="1111"/>
    </row>
    <row r="13" spans="1:34" ht="17.25" customHeight="1">
      <c r="A13" s="1107"/>
      <c r="B13" s="1110"/>
      <c r="C13" s="1113"/>
      <c r="D13" s="1113"/>
      <c r="E13" s="1112"/>
      <c r="F13" s="1112"/>
      <c r="G13" s="1112"/>
      <c r="H13" s="1112"/>
      <c r="I13" s="1112"/>
      <c r="J13" s="1112"/>
      <c r="K13" s="1112"/>
      <c r="L13" s="1112"/>
      <c r="M13" s="1112"/>
      <c r="N13" s="1112"/>
      <c r="O13" s="1112"/>
      <c r="P13" s="1107"/>
      <c r="Q13" s="1107"/>
      <c r="W13" s="1119"/>
      <c r="X13" s="1119"/>
      <c r="Y13" s="1119"/>
      <c r="Z13" s="1119"/>
      <c r="AB13" s="1120"/>
      <c r="AC13" s="1120"/>
      <c r="AD13" s="1120"/>
      <c r="AE13" s="1120"/>
      <c r="AF13" s="1120"/>
      <c r="AG13" s="1120"/>
      <c r="AH13" s="1111"/>
    </row>
    <row r="14" spans="1:34" ht="17.25" customHeight="1">
      <c r="A14" s="1107"/>
      <c r="B14" s="1110"/>
      <c r="C14" s="1114"/>
      <c r="D14" s="1114"/>
      <c r="E14" s="1114"/>
      <c r="F14" s="1114"/>
      <c r="G14" s="1114"/>
      <c r="H14" s="1114"/>
      <c r="I14" s="1114"/>
      <c r="J14" s="1114"/>
      <c r="K14" s="1114"/>
      <c r="L14" s="1114"/>
      <c r="M14" s="1114"/>
      <c r="N14" s="1114"/>
      <c r="O14" s="1114"/>
      <c r="P14" s="1110"/>
      <c r="Q14" s="1110"/>
      <c r="R14" s="1111"/>
      <c r="S14" s="1111"/>
      <c r="T14" s="1111"/>
      <c r="U14" s="1111"/>
      <c r="V14" s="1111"/>
      <c r="W14" s="1119"/>
      <c r="X14" s="1119"/>
      <c r="Y14" s="1119"/>
      <c r="Z14" s="1119"/>
      <c r="AA14" s="1111"/>
      <c r="AB14" s="1120"/>
      <c r="AC14" s="1120"/>
      <c r="AD14" s="1120"/>
      <c r="AE14" s="1120"/>
      <c r="AF14" s="1120"/>
      <c r="AG14" s="1120"/>
      <c r="AH14" s="1111"/>
    </row>
    <row r="15" spans="1:34" ht="17.25" customHeight="1">
      <c r="A15" s="1107"/>
      <c r="B15" s="1110"/>
      <c r="C15" s="1110"/>
      <c r="D15" s="1110"/>
      <c r="E15" s="1110"/>
      <c r="F15" s="1110"/>
      <c r="G15" s="1110"/>
      <c r="H15" s="1110"/>
      <c r="I15" s="1110"/>
      <c r="J15" s="1110"/>
      <c r="K15" s="1110"/>
      <c r="L15" s="1110"/>
      <c r="M15" s="1110"/>
      <c r="N15" s="1110"/>
      <c r="O15" s="1110"/>
      <c r="P15" s="1110"/>
      <c r="Q15" s="1110"/>
      <c r="R15" s="1111"/>
      <c r="S15" s="1111"/>
      <c r="T15" s="1111"/>
      <c r="U15" s="1111"/>
      <c r="V15" s="1111"/>
      <c r="W15" s="1119"/>
      <c r="X15" s="1119"/>
      <c r="Y15" s="1119"/>
      <c r="Z15" s="1119"/>
      <c r="AA15" s="1111"/>
      <c r="AB15" s="1120"/>
      <c r="AC15" s="1120"/>
      <c r="AD15" s="1120"/>
      <c r="AE15" s="1120"/>
      <c r="AF15" s="1120"/>
      <c r="AG15" s="1120"/>
      <c r="AH15" s="1111"/>
    </row>
    <row r="16" spans="1:34" ht="17.25" customHeight="1">
      <c r="A16" s="1107"/>
      <c r="B16" s="1110"/>
      <c r="C16" s="1110"/>
      <c r="D16" s="1110"/>
      <c r="E16" s="1110"/>
      <c r="F16" s="1110"/>
      <c r="G16" s="1110"/>
      <c r="H16" s="1110"/>
      <c r="I16" s="1110"/>
      <c r="J16" s="1110"/>
      <c r="K16" s="1110"/>
      <c r="L16" s="1110"/>
      <c r="M16" s="1110"/>
      <c r="N16" s="1110"/>
      <c r="O16" s="1110"/>
      <c r="P16" s="1110"/>
      <c r="Q16" s="1110"/>
      <c r="R16" s="1111"/>
      <c r="S16" s="1111"/>
      <c r="T16" s="1111"/>
      <c r="U16" s="1111"/>
      <c r="V16" s="1111"/>
      <c r="W16" s="1119"/>
      <c r="X16" s="1119"/>
      <c r="Y16" s="1119"/>
      <c r="Z16" s="1119"/>
      <c r="AA16" s="1111"/>
      <c r="AB16" s="1120"/>
      <c r="AC16" s="1120"/>
      <c r="AD16" s="1120"/>
      <c r="AE16" s="1120"/>
      <c r="AF16" s="1120"/>
      <c r="AG16" s="1120"/>
      <c r="AH16" s="1111"/>
    </row>
    <row r="17" spans="1:34" ht="17.25" customHeight="1">
      <c r="A17" s="1107"/>
      <c r="B17" s="1110"/>
      <c r="C17" s="1113"/>
      <c r="D17" s="1113"/>
      <c r="E17" s="1113"/>
      <c r="F17" s="1113"/>
      <c r="G17" s="1113"/>
      <c r="H17" s="1113"/>
      <c r="I17" s="1113"/>
      <c r="J17" s="1113"/>
      <c r="K17" s="1113"/>
      <c r="L17" s="1113"/>
      <c r="M17" s="1113"/>
      <c r="N17" s="1113"/>
      <c r="O17" s="1113"/>
      <c r="P17" s="1110"/>
      <c r="Q17" s="1110"/>
      <c r="R17" s="1111"/>
      <c r="S17" s="1111"/>
      <c r="T17" s="1111"/>
      <c r="U17" s="1111"/>
      <c r="V17" s="1111"/>
      <c r="W17" s="1119"/>
      <c r="X17" s="1119"/>
      <c r="Y17" s="1119"/>
      <c r="Z17" s="1119"/>
      <c r="AA17" s="1111"/>
      <c r="AB17" s="1120"/>
      <c r="AC17" s="1120"/>
      <c r="AD17" s="1120"/>
      <c r="AE17" s="1120"/>
      <c r="AF17" s="1120"/>
      <c r="AG17" s="1120"/>
      <c r="AH17" s="1111"/>
    </row>
    <row r="18" spans="1:34" ht="17.25" customHeight="1">
      <c r="B18" s="1111"/>
      <c r="C18" s="1111"/>
      <c r="D18" s="1111"/>
      <c r="E18" s="1111"/>
      <c r="F18" s="1111"/>
      <c r="G18" s="1111"/>
      <c r="H18" s="1111"/>
      <c r="I18" s="1111"/>
      <c r="J18" s="1111"/>
      <c r="K18" s="1111"/>
      <c r="L18" s="1111"/>
      <c r="M18" s="1111"/>
      <c r="N18" s="1111"/>
      <c r="O18" s="1111"/>
      <c r="P18" s="1111"/>
      <c r="Q18" s="1111"/>
      <c r="R18" s="1111"/>
      <c r="S18" s="1111"/>
      <c r="T18" s="1111"/>
      <c r="U18" s="1111"/>
      <c r="V18" s="1111"/>
      <c r="W18" s="1119"/>
      <c r="X18" s="1119"/>
      <c r="Y18" s="1119"/>
      <c r="Z18" s="1119"/>
      <c r="AA18" s="1111"/>
      <c r="AB18" s="1120"/>
      <c r="AC18" s="1120"/>
      <c r="AD18" s="1120"/>
      <c r="AE18" s="1120"/>
      <c r="AF18" s="1120"/>
      <c r="AG18" s="1120"/>
      <c r="AH18" s="1111"/>
    </row>
    <row r="19" spans="1:34" ht="17.25" customHeight="1">
      <c r="B19" s="1111"/>
      <c r="C19" s="1111"/>
      <c r="D19" s="1111"/>
      <c r="E19" s="1111"/>
      <c r="F19" s="1111"/>
      <c r="G19" s="1111"/>
      <c r="H19" s="1111"/>
      <c r="I19" s="1111"/>
      <c r="J19" s="1111"/>
      <c r="K19" s="1111"/>
      <c r="L19" s="1111"/>
      <c r="M19" s="1111"/>
      <c r="N19" s="1111"/>
      <c r="O19" s="1111"/>
      <c r="P19" s="1111"/>
      <c r="Q19" s="1111"/>
      <c r="R19" s="1111"/>
      <c r="S19" s="1111"/>
      <c r="T19" s="1111"/>
      <c r="U19" s="1111"/>
      <c r="V19" s="1111"/>
      <c r="W19" s="1119"/>
      <c r="X19" s="1119"/>
      <c r="Y19" s="1119"/>
      <c r="Z19" s="1119"/>
      <c r="AA19" s="1111"/>
      <c r="AB19" s="1120"/>
      <c r="AC19" s="1120"/>
      <c r="AD19" s="1120"/>
      <c r="AE19" s="1120"/>
      <c r="AF19" s="1120"/>
      <c r="AG19" s="1120"/>
      <c r="AH19" s="1111"/>
    </row>
    <row r="20" spans="1:34" ht="17.25" customHeight="1">
      <c r="B20" s="1111"/>
      <c r="C20" s="1111"/>
      <c r="D20" s="1111"/>
      <c r="E20" s="1111"/>
      <c r="F20" s="1111"/>
      <c r="G20" s="1111"/>
      <c r="H20" s="1111"/>
      <c r="I20" s="1111"/>
      <c r="J20" s="1111"/>
      <c r="K20" s="1111"/>
      <c r="L20" s="1111"/>
      <c r="M20" s="1111"/>
      <c r="N20" s="1111"/>
      <c r="O20" s="1111"/>
      <c r="P20" s="1111"/>
      <c r="Q20" s="1111"/>
      <c r="R20" s="1111"/>
      <c r="S20" s="1111"/>
      <c r="T20" s="1111"/>
      <c r="U20" s="1111"/>
      <c r="V20" s="1111"/>
      <c r="W20" s="1119"/>
      <c r="X20" s="1119"/>
      <c r="Y20" s="1119"/>
      <c r="Z20" s="1119"/>
      <c r="AA20" s="1111"/>
      <c r="AB20" s="1120"/>
      <c r="AC20" s="1120"/>
      <c r="AD20" s="1120"/>
      <c r="AE20" s="1120"/>
      <c r="AF20" s="1120"/>
      <c r="AG20" s="1120"/>
      <c r="AH20" s="1111"/>
    </row>
    <row r="21" spans="1:34" ht="17.25" customHeight="1">
      <c r="B21" s="1111"/>
      <c r="C21" s="1115"/>
      <c r="D21" s="1115"/>
      <c r="E21" s="1115"/>
      <c r="F21" s="1115"/>
      <c r="G21" s="1115"/>
      <c r="H21" s="1115"/>
      <c r="I21" s="1115"/>
      <c r="J21" s="1115"/>
      <c r="K21" s="1115"/>
      <c r="L21" s="1115"/>
      <c r="M21" s="1115"/>
      <c r="N21" s="1115"/>
      <c r="O21" s="1115"/>
      <c r="P21" s="1111"/>
      <c r="Q21" s="1111"/>
      <c r="R21" s="1111"/>
      <c r="S21" s="1111"/>
      <c r="T21" s="1111"/>
      <c r="U21" s="1111"/>
      <c r="V21" s="1111"/>
      <c r="W21" s="1119"/>
      <c r="X21" s="1119"/>
      <c r="Y21" s="1119"/>
      <c r="Z21" s="1119"/>
      <c r="AA21" s="1111"/>
      <c r="AB21" s="1120"/>
      <c r="AC21" s="1120"/>
      <c r="AD21" s="1120"/>
      <c r="AE21" s="1120"/>
      <c r="AF21" s="1120"/>
      <c r="AG21" s="1120"/>
      <c r="AH21" s="1111"/>
    </row>
    <row r="22" spans="1:34" ht="17.25" customHeight="1">
      <c r="B22" s="1111"/>
      <c r="C22" s="1111"/>
      <c r="D22" s="1111"/>
      <c r="E22" s="1111"/>
      <c r="F22" s="1111"/>
      <c r="G22" s="1111"/>
      <c r="H22" s="1111"/>
      <c r="I22" s="1111"/>
      <c r="J22" s="1111"/>
      <c r="K22" s="1111"/>
      <c r="L22" s="1111"/>
      <c r="M22" s="1111"/>
      <c r="N22" s="1111"/>
      <c r="O22" s="1111"/>
      <c r="P22" s="1111"/>
      <c r="Q22" s="1111"/>
      <c r="R22" s="1111"/>
      <c r="S22" s="1111"/>
      <c r="T22" s="1111"/>
      <c r="U22" s="1111"/>
      <c r="V22" s="1111"/>
      <c r="W22" s="1119"/>
      <c r="X22" s="1119"/>
      <c r="Y22" s="1119"/>
      <c r="Z22" s="1119"/>
      <c r="AA22" s="1111"/>
      <c r="AB22" s="1120"/>
      <c r="AC22" s="1120"/>
      <c r="AD22" s="1120"/>
      <c r="AE22" s="1120"/>
      <c r="AF22" s="1120"/>
      <c r="AG22" s="1120"/>
      <c r="AH22" s="1111"/>
    </row>
    <row r="23" spans="1:34" ht="25.5" customHeight="1">
      <c r="B23" s="1111"/>
      <c r="C23" s="1111"/>
      <c r="D23" s="1111"/>
      <c r="E23" s="1111"/>
      <c r="F23" s="1111"/>
      <c r="G23" s="1111"/>
      <c r="H23" s="1111"/>
      <c r="I23" s="1111"/>
      <c r="J23" s="1111"/>
      <c r="K23" s="1111"/>
      <c r="L23" s="1111"/>
      <c r="M23" s="1111"/>
      <c r="N23" s="1111"/>
      <c r="O23" s="1111"/>
      <c r="P23" s="1111"/>
      <c r="Q23" s="1111"/>
      <c r="R23" s="1111"/>
      <c r="S23" s="1111"/>
      <c r="T23" s="1111"/>
      <c r="U23" s="1111"/>
      <c r="V23" s="1111"/>
      <c r="W23" s="1119"/>
      <c r="X23" s="1119"/>
      <c r="Y23" s="1119"/>
      <c r="Z23" s="1119"/>
      <c r="AA23" s="1111"/>
      <c r="AB23" s="1120"/>
      <c r="AC23" s="1120"/>
      <c r="AD23" s="1120"/>
      <c r="AE23" s="1120"/>
      <c r="AF23" s="1120"/>
      <c r="AG23" s="1120"/>
      <c r="AH23" s="1111"/>
    </row>
    <row r="24" spans="1:34" ht="25.5" customHeight="1">
      <c r="B24" s="1111"/>
      <c r="C24" s="1111"/>
      <c r="D24" s="1111"/>
      <c r="E24" s="1111"/>
      <c r="F24" s="1111"/>
      <c r="G24" s="1111"/>
      <c r="H24" s="1111"/>
      <c r="I24" s="1111"/>
      <c r="J24" s="1111"/>
      <c r="K24" s="1111"/>
      <c r="L24" s="1111"/>
      <c r="M24" s="1111"/>
      <c r="N24" s="1111"/>
      <c r="O24" s="1111"/>
      <c r="P24" s="1111"/>
      <c r="Q24" s="1111"/>
      <c r="R24" s="1111"/>
      <c r="S24" s="1111"/>
      <c r="T24" s="1111"/>
      <c r="U24" s="1111"/>
      <c r="V24" s="1111"/>
      <c r="W24" s="1119"/>
      <c r="X24" s="1119"/>
      <c r="Y24" s="1119"/>
      <c r="Z24" s="1119"/>
      <c r="AA24" s="1111"/>
      <c r="AB24" s="1120"/>
      <c r="AC24" s="1120"/>
      <c r="AD24" s="1120"/>
      <c r="AE24" s="1120"/>
      <c r="AF24" s="1120"/>
      <c r="AG24" s="1120"/>
      <c r="AH24" s="1111"/>
    </row>
    <row r="25" spans="1:34" ht="17.25" customHeight="1">
      <c r="B25" s="1111"/>
      <c r="C25" s="1115"/>
      <c r="D25" s="1115"/>
      <c r="E25" s="1115"/>
      <c r="F25" s="1115"/>
      <c r="G25" s="1115"/>
      <c r="H25" s="1115"/>
      <c r="I25" s="1115"/>
      <c r="J25" s="1115"/>
      <c r="K25" s="1115"/>
      <c r="L25" s="1115"/>
      <c r="M25" s="1115"/>
      <c r="N25" s="1115"/>
      <c r="O25" s="1115"/>
      <c r="P25" s="1111"/>
      <c r="Q25" s="1111"/>
      <c r="R25" s="1111"/>
      <c r="S25" s="1111"/>
      <c r="T25" s="1111"/>
      <c r="U25" s="1111"/>
      <c r="V25" s="1111"/>
      <c r="W25" s="1119"/>
      <c r="X25" s="1119"/>
      <c r="Y25" s="1119"/>
      <c r="Z25" s="1119"/>
      <c r="AA25" s="1111"/>
      <c r="AB25" s="1120"/>
      <c r="AC25" s="1120"/>
      <c r="AD25" s="1120"/>
      <c r="AE25" s="1120"/>
      <c r="AF25" s="1120"/>
      <c r="AG25" s="1120"/>
      <c r="AH25" s="1111"/>
    </row>
    <row r="26" spans="1:34" ht="17.25" customHeight="1">
      <c r="B26" s="1111"/>
      <c r="C26" s="1111"/>
      <c r="D26" s="1111"/>
      <c r="E26" s="1111"/>
      <c r="F26" s="1111"/>
      <c r="G26" s="1111"/>
      <c r="H26" s="1111"/>
      <c r="I26" s="1111"/>
      <c r="J26" s="1111"/>
      <c r="K26" s="1111"/>
      <c r="L26" s="1111"/>
      <c r="M26" s="1111"/>
      <c r="N26" s="1111"/>
      <c r="O26" s="1111"/>
      <c r="P26" s="1111"/>
      <c r="Q26" s="1111"/>
      <c r="R26" s="1111"/>
      <c r="S26" s="1111"/>
      <c r="T26" s="1111"/>
      <c r="U26" s="1111"/>
      <c r="V26" s="1111"/>
      <c r="W26" s="1119"/>
      <c r="X26" s="1119"/>
      <c r="Y26" s="1119"/>
      <c r="Z26" s="1119"/>
      <c r="AA26" s="1111"/>
      <c r="AB26" s="1120"/>
      <c r="AC26" s="1120"/>
      <c r="AD26" s="1120"/>
      <c r="AE26" s="1120"/>
      <c r="AF26" s="1120"/>
      <c r="AG26" s="1120"/>
      <c r="AH26" s="1111"/>
    </row>
    <row r="27" spans="1:34" ht="17.25" customHeight="1">
      <c r="B27" s="1111"/>
      <c r="C27" s="1111"/>
      <c r="D27" s="1111"/>
      <c r="E27" s="1111"/>
      <c r="F27" s="1111"/>
      <c r="G27" s="1111"/>
      <c r="H27" s="1111"/>
      <c r="I27" s="1111"/>
      <c r="J27" s="1111"/>
      <c r="K27" s="1111"/>
      <c r="L27" s="1111"/>
      <c r="M27" s="1111"/>
      <c r="N27" s="1111"/>
      <c r="O27" s="1111"/>
      <c r="P27" s="1111"/>
      <c r="Q27" s="1111"/>
      <c r="R27" s="1111"/>
      <c r="S27" s="1111"/>
      <c r="T27" s="1111"/>
      <c r="U27" s="1111"/>
      <c r="V27" s="1111"/>
      <c r="W27" s="1119"/>
      <c r="X27" s="1119"/>
      <c r="Y27" s="1119"/>
      <c r="Z27" s="1119"/>
      <c r="AA27" s="1111"/>
      <c r="AB27" s="1120"/>
      <c r="AC27" s="1120"/>
      <c r="AD27" s="1120"/>
      <c r="AE27" s="1120"/>
      <c r="AF27" s="1120"/>
      <c r="AG27" s="1120"/>
      <c r="AH27" s="1111"/>
    </row>
    <row r="28" spans="1:34" ht="17.25" customHeight="1">
      <c r="B28" s="1111"/>
      <c r="C28" s="1111"/>
      <c r="D28" s="1111"/>
      <c r="E28" s="1111"/>
      <c r="F28" s="1111"/>
      <c r="G28" s="1111"/>
      <c r="H28" s="1111"/>
      <c r="I28" s="1111"/>
      <c r="J28" s="1111"/>
      <c r="K28" s="1111"/>
      <c r="L28" s="1111"/>
      <c r="M28" s="1111"/>
      <c r="N28" s="1111"/>
      <c r="O28" s="1111"/>
      <c r="P28" s="1111"/>
      <c r="Q28" s="1111"/>
      <c r="R28" s="1111"/>
      <c r="S28" s="1111"/>
      <c r="T28" s="1111"/>
      <c r="U28" s="1111"/>
      <c r="V28" s="1111"/>
      <c r="W28" s="1119"/>
      <c r="X28" s="1119"/>
      <c r="Y28" s="1119"/>
      <c r="Z28" s="1119"/>
      <c r="AA28" s="1111"/>
      <c r="AB28" s="1120"/>
      <c r="AC28" s="1120"/>
      <c r="AD28" s="1120"/>
      <c r="AE28" s="1120"/>
      <c r="AF28" s="1120"/>
      <c r="AG28" s="1120"/>
      <c r="AH28" s="1111"/>
    </row>
    <row r="29" spans="1:34" ht="17.25" customHeight="1">
      <c r="B29" s="1111"/>
      <c r="C29" s="1115"/>
      <c r="D29" s="1115"/>
      <c r="E29" s="1115"/>
      <c r="F29" s="1115"/>
      <c r="G29" s="1115"/>
      <c r="H29" s="1115"/>
      <c r="I29" s="1115"/>
      <c r="J29" s="1115"/>
      <c r="K29" s="1115"/>
      <c r="L29" s="1115"/>
      <c r="M29" s="1115"/>
      <c r="N29" s="1115"/>
      <c r="O29" s="1115"/>
      <c r="P29" s="1111"/>
      <c r="Q29" s="1111"/>
      <c r="R29" s="1111"/>
      <c r="S29" s="1111"/>
      <c r="T29" s="1111"/>
      <c r="U29" s="1111"/>
      <c r="V29" s="1111"/>
      <c r="W29" s="1119"/>
      <c r="X29" s="1119"/>
      <c r="Y29" s="1119"/>
      <c r="Z29" s="1119"/>
      <c r="AA29" s="1111"/>
      <c r="AB29" s="1120"/>
      <c r="AC29" s="1120"/>
      <c r="AD29" s="1120"/>
      <c r="AE29" s="1120"/>
      <c r="AF29" s="1120"/>
      <c r="AG29" s="1120"/>
      <c r="AH29" s="1111"/>
    </row>
    <row r="30" spans="1:34" ht="17.25" customHeight="1">
      <c r="B30" s="1111"/>
      <c r="C30" s="1116"/>
      <c r="D30" s="1116"/>
      <c r="E30" s="1116"/>
      <c r="F30" s="1116"/>
      <c r="G30" s="1116"/>
      <c r="H30" s="1116"/>
      <c r="I30" s="1116"/>
      <c r="J30" s="1116"/>
      <c r="K30" s="1116"/>
      <c r="L30" s="1116"/>
      <c r="M30" s="1116"/>
      <c r="N30" s="1116"/>
      <c r="O30" s="1116"/>
      <c r="P30" s="1111"/>
      <c r="Q30" s="1111"/>
      <c r="R30" s="1111"/>
      <c r="S30" s="1111"/>
      <c r="T30" s="1111"/>
      <c r="U30" s="1111"/>
      <c r="V30" s="1111"/>
      <c r="W30" s="1119"/>
      <c r="X30" s="1119"/>
      <c r="Y30" s="1119"/>
      <c r="Z30" s="1119"/>
      <c r="AA30" s="1111"/>
      <c r="AB30" s="1120"/>
      <c r="AC30" s="1120"/>
      <c r="AD30" s="1120"/>
      <c r="AE30" s="1120"/>
      <c r="AF30" s="1120"/>
      <c r="AG30" s="1120"/>
      <c r="AH30" s="1111"/>
    </row>
    <row r="31" spans="1:34" ht="17.25" customHeight="1">
      <c r="B31" s="1111"/>
      <c r="C31" s="1116"/>
      <c r="D31" s="1116"/>
      <c r="E31" s="1116"/>
      <c r="F31" s="1116"/>
      <c r="G31" s="1116"/>
      <c r="H31" s="1116"/>
      <c r="I31" s="1116"/>
      <c r="J31" s="1116"/>
      <c r="K31" s="1116"/>
      <c r="L31" s="1116"/>
      <c r="M31" s="1116"/>
      <c r="N31" s="1116"/>
      <c r="O31" s="1116"/>
      <c r="P31" s="1111"/>
      <c r="Q31" s="1111"/>
      <c r="R31" s="1111"/>
      <c r="S31" s="1111"/>
      <c r="T31" s="1111"/>
      <c r="U31" s="1111"/>
      <c r="V31" s="1111"/>
      <c r="W31" s="1119"/>
      <c r="X31" s="1119"/>
      <c r="Y31" s="1119"/>
      <c r="Z31" s="1119"/>
      <c r="AA31" s="1111"/>
      <c r="AB31" s="1120"/>
      <c r="AC31" s="1120"/>
      <c r="AD31" s="1120"/>
      <c r="AE31" s="1120"/>
      <c r="AF31" s="1120"/>
      <c r="AG31" s="1120"/>
      <c r="AH31" s="1111"/>
    </row>
    <row r="32" spans="1:34" ht="17.25" customHeight="1">
      <c r="C32" s="1117"/>
      <c r="D32" s="1117"/>
      <c r="E32" s="1117"/>
      <c r="F32" s="1117"/>
      <c r="G32" s="1117"/>
      <c r="H32" s="1117"/>
      <c r="I32" s="1117"/>
      <c r="J32" s="1117"/>
      <c r="K32" s="1117"/>
      <c r="L32" s="1117"/>
      <c r="M32" s="1117"/>
      <c r="N32" s="1117"/>
      <c r="O32" s="1117"/>
      <c r="AB32" s="1121"/>
      <c r="AC32" s="1121"/>
      <c r="AD32" s="1121"/>
      <c r="AE32" s="1121"/>
      <c r="AF32" s="1121"/>
      <c r="AG32" s="1121"/>
    </row>
    <row r="33" spans="1:17" ht="17.25" customHeight="1">
      <c r="A33" s="1108" t="s">
        <v>111</v>
      </c>
      <c r="B33" s="1108"/>
      <c r="C33" s="1108"/>
      <c r="D33" s="1108"/>
      <c r="E33" s="1108"/>
      <c r="F33" s="1108"/>
      <c r="G33" s="1108"/>
      <c r="H33" s="1108"/>
      <c r="I33" s="1108"/>
      <c r="J33" s="1108"/>
      <c r="K33" s="1108"/>
      <c r="L33" s="1108"/>
      <c r="M33" s="1108"/>
      <c r="N33" s="1108"/>
      <c r="O33" s="1108"/>
      <c r="P33" s="1108"/>
      <c r="Q33" s="1108"/>
    </row>
    <row r="34" spans="1:17" ht="17.25" customHeight="1">
      <c r="A34" s="1109"/>
      <c r="B34" s="1109"/>
      <c r="C34" s="1109"/>
      <c r="D34" s="1109"/>
      <c r="E34" s="1109"/>
      <c r="F34" s="1109"/>
      <c r="G34" s="1109"/>
      <c r="H34" s="1109"/>
      <c r="I34" s="1109"/>
      <c r="J34" s="1109"/>
      <c r="K34" s="1109"/>
      <c r="L34" s="1109"/>
      <c r="M34" s="1109"/>
      <c r="N34" s="1109"/>
      <c r="O34" s="1109"/>
      <c r="P34" s="1109"/>
      <c r="Q34" s="1109"/>
    </row>
    <row r="35" spans="1:17" ht="17.25" customHeight="1">
      <c r="A35" s="1109"/>
      <c r="B35" s="1109"/>
      <c r="C35" s="1109"/>
      <c r="D35" s="1109"/>
      <c r="E35" s="1109"/>
      <c r="F35" s="1109"/>
      <c r="G35" s="1109"/>
      <c r="H35" s="1109"/>
      <c r="I35" s="1109"/>
      <c r="J35" s="1109"/>
      <c r="K35" s="1109"/>
      <c r="L35" s="1109"/>
      <c r="M35" s="1109"/>
      <c r="N35" s="1109"/>
      <c r="O35" s="1109"/>
      <c r="P35" s="1109"/>
      <c r="Q35" s="1109"/>
    </row>
    <row r="36" spans="1:17" ht="17.25" customHeight="1">
      <c r="A36" s="1108" t="s">
        <v>328</v>
      </c>
      <c r="B36" s="1108"/>
      <c r="C36" s="1108"/>
      <c r="D36" s="1108"/>
      <c r="E36" s="1108"/>
      <c r="F36" s="1108"/>
      <c r="G36" s="1108"/>
      <c r="H36" s="1108"/>
      <c r="I36" s="1108"/>
      <c r="J36" s="1108"/>
      <c r="K36" s="1108"/>
      <c r="L36" s="1108"/>
      <c r="M36" s="1108"/>
      <c r="N36" s="1108"/>
      <c r="O36" s="1108"/>
      <c r="P36" s="1108"/>
      <c r="Q36" s="1108"/>
    </row>
    <row r="152" spans="36:36" ht="17.25" customHeight="1">
      <c r="AJ152" s="1122"/>
    </row>
  </sheetData>
  <mergeCells count="2">
    <mergeCell ref="A33:Q33"/>
    <mergeCell ref="A36:Q36"/>
  </mergeCells>
  <phoneticPr fontId="1"/>
  <printOptions horizontalCentered="1"/>
  <pageMargins left="0.19685039370078741" right="0.19685039370078741" top="0.78740157480314965" bottom="0.19685039370078741" header="0.31496062992125984" footer="0.11811023622047245"/>
  <pageSetup paperSize="9" firstPageNumber="16" fitToWidth="1" fitToHeight="1" orientation="portrait" usePrinterDefaults="1" blackAndWhite="1" useFirstPageNumber="1" r:id="rId1"/>
  <headerFooter>
    <oddFooter>&amp;C- &amp;P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表紙・目次</vt:lpstr>
      <vt:lpstr>作付状況・収入・経費</vt:lpstr>
      <vt:lpstr>減価償却費</vt:lpstr>
      <vt:lpstr>領収書等の張付頁</vt:lpstr>
    </vt:vector>
  </TitlesOfParts>
  <Company>株式会社　エービッツ</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高坂　貴和</dc:creator>
  <cp:lastModifiedBy>Sawada Syuto</cp:lastModifiedBy>
  <cp:lastPrinted>2022-10-20T02:04:47Z</cp:lastPrinted>
  <dcterms:created xsi:type="dcterms:W3CDTF">2007-11-29T02:10:20Z</dcterms:created>
  <dcterms:modified xsi:type="dcterms:W3CDTF">2026-01-15T00:11:51Z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2026-01-15T00:11:51Z</vt:filetime>
  </property>
</Properties>
</file>