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80"/>
  </bookViews>
  <sheets>
    <sheet name="その3_応札品確認申請書兼回答書" sheetId="1" r:id="rId1"/>
  </sheets>
  <definedNames>
    <definedName name="_xlnm.Print_Area" localSheetId="0">その3_応札品確認申請書兼回答書!$A$1:$I$34</definedName>
    <definedName name="_xlnm.Print_Titles" localSheetId="0">その3_応札品確認申請書兼回答書!$4:$5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E33" i="1"/>
  <c r="E34" i="1"/>
  <c r="E32" i="1"/>
  <c r="E31" i="1"/>
  <c r="E30" i="1"/>
  <c r="E29" i="1"/>
  <c r="E28" i="1"/>
  <c r="E27" i="1"/>
  <c r="E26" i="1"/>
  <c r="E25" i="1"/>
  <c r="E24" i="1"/>
  <c r="E22" i="1"/>
  <c r="E21" i="1"/>
  <c r="E20" i="1"/>
  <c r="E23" i="1"/>
  <c r="E16" i="1"/>
  <c r="E17" i="1"/>
  <c r="E18" i="1"/>
  <c r="E19" i="1"/>
  <c r="E15" i="1"/>
  <c r="E14" i="1"/>
  <c r="E12" i="1"/>
  <c r="E13" i="1"/>
  <c r="E11" i="1"/>
  <c r="E10" i="1"/>
  <c r="E8" i="1"/>
  <c r="E9" i="1"/>
  <c r="E7" i="1"/>
  <c r="E6" i="1"/>
  <c r="A35" i="1" l="1"/>
  <c r="A6" i="1"/>
</calcChain>
</file>

<file path=xl/sharedStrings.xml><?xml version="1.0" encoding="utf-8"?>
<sst xmlns="http://schemas.openxmlformats.org/spreadsheetml/2006/main" count="106" uniqueCount="89">
  <si>
    <t>参考品</t>
    <rPh sb="0" eb="2">
      <t>サンコウ</t>
    </rPh>
    <rPh sb="2" eb="3">
      <t>ヒン</t>
    </rPh>
    <phoneticPr fontId="1"/>
  </si>
  <si>
    <t>参考品での応札</t>
    <rPh sb="0" eb="2">
      <t>サンコウ</t>
    </rPh>
    <rPh sb="2" eb="3">
      <t>ヒン</t>
    </rPh>
    <rPh sb="5" eb="7">
      <t>オウサツ</t>
    </rPh>
    <phoneticPr fontId="1"/>
  </si>
  <si>
    <t>同等品での応札</t>
    <rPh sb="0" eb="3">
      <t>ドウトウヒン</t>
    </rPh>
    <rPh sb="5" eb="7">
      <t>オウサツ</t>
    </rPh>
    <phoneticPr fontId="1"/>
  </si>
  <si>
    <t>応札品の確認</t>
    <rPh sb="0" eb="2">
      <t>オウサツ</t>
    </rPh>
    <rPh sb="2" eb="3">
      <t>ヒン</t>
    </rPh>
    <rPh sb="4" eb="6">
      <t>カクニン</t>
    </rPh>
    <phoneticPr fontId="1"/>
  </si>
  <si>
    <t>番号</t>
    <rPh sb="0" eb="2">
      <t>バンゴウ</t>
    </rPh>
    <phoneticPr fontId="1"/>
  </si>
  <si>
    <t>名　称</t>
    <rPh sb="0" eb="1">
      <t>ナ</t>
    </rPh>
    <rPh sb="2" eb="3">
      <t>ショウ</t>
    </rPh>
    <phoneticPr fontId="1"/>
  </si>
  <si>
    <t>数　量</t>
    <rPh sb="0" eb="1">
      <t>カズ</t>
    </rPh>
    <rPh sb="2" eb="3">
      <t>リョウ</t>
    </rPh>
    <phoneticPr fontId="1"/>
  </si>
  <si>
    <t>LDG32T･N/11/20/19SP/C</t>
    <phoneticPr fontId="1"/>
  </si>
  <si>
    <t>LDG32T･N/14/25/19SP/C</t>
    <phoneticPr fontId="1"/>
  </si>
  <si>
    <t>LDG20T･N/6/10/19SL/C</t>
    <phoneticPr fontId="1"/>
  </si>
  <si>
    <t>LDGR32T･N/13/20/16S</t>
    <phoneticPr fontId="1"/>
  </si>
  <si>
    <t>通し</t>
    <rPh sb="0" eb="1">
      <t>トオ</t>
    </rPh>
    <phoneticPr fontId="1"/>
  </si>
  <si>
    <t>種別</t>
    <rPh sb="0" eb="2">
      <t>シュベツ</t>
    </rPh>
    <phoneticPr fontId="1"/>
  </si>
  <si>
    <t>A</t>
    <phoneticPr fontId="1"/>
  </si>
  <si>
    <t>C</t>
    <phoneticPr fontId="1"/>
  </si>
  <si>
    <t>E</t>
    <phoneticPr fontId="1"/>
  </si>
  <si>
    <t>K</t>
    <phoneticPr fontId="1"/>
  </si>
  <si>
    <t>LDG15T･N･5/7V2</t>
    <phoneticPr fontId="1"/>
  </si>
  <si>
    <t>M</t>
    <phoneticPr fontId="1"/>
  </si>
  <si>
    <t>V</t>
    <phoneticPr fontId="1"/>
  </si>
  <si>
    <t>LDRd86T･N/30/54/19SP</t>
    <phoneticPr fontId="1"/>
  </si>
  <si>
    <t>コ</t>
    <phoneticPr fontId="1"/>
  </si>
  <si>
    <t>ス</t>
    <phoneticPr fontId="1"/>
  </si>
  <si>
    <t>LDGR32T･N/16/25/16S</t>
    <phoneticPr fontId="1"/>
  </si>
  <si>
    <t>LDG32T･WW/11/19/19SP/C</t>
    <phoneticPr fontId="1"/>
  </si>
  <si>
    <t>直管ランプ</t>
    <rPh sb="0" eb="2">
      <t>チョッカン</t>
    </rPh>
    <phoneticPr fontId="1"/>
  </si>
  <si>
    <t>ベースライト</t>
    <phoneticPr fontId="1"/>
  </si>
  <si>
    <t>ダウンライト</t>
    <phoneticPr fontId="1"/>
  </si>
  <si>
    <t>T</t>
    <phoneticPr fontId="1"/>
  </si>
  <si>
    <t>ソ</t>
    <phoneticPr fontId="1"/>
  </si>
  <si>
    <t>DL11L38-15W7BW-D</t>
    <phoneticPr fontId="1"/>
  </si>
  <si>
    <t>EL-WD01/3(102NM)AHN</t>
    <phoneticPr fontId="1"/>
  </si>
  <si>
    <t>スポットライト</t>
    <phoneticPr fontId="1"/>
  </si>
  <si>
    <t>SP23L30-NLW</t>
    <phoneticPr fontId="1"/>
  </si>
  <si>
    <t>サ</t>
    <phoneticPr fontId="1"/>
  </si>
  <si>
    <t>PLM12DL-J</t>
    <phoneticPr fontId="1"/>
  </si>
  <si>
    <t>シーリング</t>
    <phoneticPr fontId="1"/>
  </si>
  <si>
    <t>R</t>
    <phoneticPr fontId="1"/>
  </si>
  <si>
    <t>小型シーリング</t>
    <rPh sb="0" eb="2">
      <t>コガタ</t>
    </rPh>
    <phoneticPr fontId="1"/>
  </si>
  <si>
    <t>ポーチ灯</t>
    <rPh sb="3" eb="4">
      <t>トモシビ</t>
    </rPh>
    <phoneticPr fontId="1"/>
  </si>
  <si>
    <t>LDGF20T･N/7/10P+IRLFDL21GB-P</t>
    <phoneticPr fontId="1"/>
  </si>
  <si>
    <t>オ</t>
    <phoneticPr fontId="1"/>
  </si>
  <si>
    <t>LDR12L-W-V4+IR-AN-2960</t>
    <phoneticPr fontId="1"/>
  </si>
  <si>
    <t>屋外スポットライト</t>
    <rPh sb="0" eb="2">
      <t>オクガイ</t>
    </rPh>
    <phoneticPr fontId="1"/>
  </si>
  <si>
    <t>ニ</t>
    <phoneticPr fontId="1"/>
  </si>
  <si>
    <t>Q</t>
    <phoneticPr fontId="1"/>
  </si>
  <si>
    <t>電球</t>
    <rPh sb="0" eb="2">
      <t>デンキュウ</t>
    </rPh>
    <phoneticPr fontId="1"/>
  </si>
  <si>
    <t>LDA7L-G-6T8</t>
    <phoneticPr fontId="1"/>
  </si>
  <si>
    <t>防犯灯</t>
    <rPh sb="0" eb="3">
      <t>ボウハントウ</t>
    </rPh>
    <phoneticPr fontId="1"/>
  </si>
  <si>
    <t>ウ</t>
    <phoneticPr fontId="1"/>
  </si>
  <si>
    <t>カ</t>
    <phoneticPr fontId="1"/>
  </si>
  <si>
    <t>IRLDBH20A-V3+SFT-C212</t>
    <phoneticPr fontId="1"/>
  </si>
  <si>
    <t>LSL-ACTN-1200</t>
    <phoneticPr fontId="1"/>
  </si>
  <si>
    <t>N</t>
    <phoneticPr fontId="1"/>
  </si>
  <si>
    <t>LDG10T･N･4/6V2</t>
    <phoneticPr fontId="1"/>
  </si>
  <si>
    <t>g</t>
    <phoneticPr fontId="1"/>
  </si>
  <si>
    <t>DL1027NSLW+DLRP15-10</t>
    <phoneticPr fontId="1"/>
  </si>
  <si>
    <t>投光器</t>
    <rPh sb="0" eb="3">
      <t>トウコウキ</t>
    </rPh>
    <phoneticPr fontId="1"/>
  </si>
  <si>
    <t>ク</t>
    <phoneticPr fontId="1"/>
  </si>
  <si>
    <t>FLS-30W-W-K5-R7-W</t>
    <phoneticPr fontId="1"/>
  </si>
  <si>
    <t>キ</t>
    <phoneticPr fontId="1"/>
  </si>
  <si>
    <t>LDF10N-H-GX53+NSETP30-GX53W</t>
    <phoneticPr fontId="1"/>
  </si>
  <si>
    <t>m</t>
    <phoneticPr fontId="1"/>
  </si>
  <si>
    <t>CL12DL-5.1JM</t>
    <phoneticPr fontId="1"/>
  </si>
  <si>
    <t>一</t>
    <rPh sb="0" eb="1">
      <t>イチ</t>
    </rPh>
    <phoneticPr fontId="1"/>
  </si>
  <si>
    <t>IREL-LX3-170-38N-UK40-W240</t>
    <phoneticPr fontId="1"/>
  </si>
  <si>
    <t>高天井照明</t>
    <rPh sb="0" eb="1">
      <t>タカ</t>
    </rPh>
    <rPh sb="1" eb="5">
      <t>テンジョウショウメイ</t>
    </rPh>
    <phoneticPr fontId="1"/>
  </si>
  <si>
    <t>ヌ</t>
    <phoneticPr fontId="1"/>
  </si>
  <si>
    <t>LDR78N-E39/110-I-LI/F</t>
    <phoneticPr fontId="1"/>
  </si>
  <si>
    <t>r</t>
    <phoneticPr fontId="1"/>
  </si>
  <si>
    <t>IRCL5L-SQPLS-BS-P</t>
    <phoneticPr fontId="1"/>
  </si>
  <si>
    <t>三</t>
    <rPh sb="0" eb="1">
      <t>サン</t>
    </rPh>
    <phoneticPr fontId="1"/>
  </si>
  <si>
    <t>IRCL5N-SQPLS-BS-P</t>
    <phoneticPr fontId="1"/>
  </si>
  <si>
    <t>X</t>
    <phoneticPr fontId="1"/>
  </si>
  <si>
    <t>LDGF40T･N/14/20P/C</t>
    <phoneticPr fontId="1"/>
  </si>
  <si>
    <t>街路灯</t>
    <rPh sb="0" eb="3">
      <t>ガイロトウ</t>
    </rPh>
    <phoneticPr fontId="1"/>
  </si>
  <si>
    <t>セ</t>
    <phoneticPr fontId="1"/>
  </si>
  <si>
    <t>LDTS44N-G-E39/C/T-BS+PSU-50-067065CC</t>
    <phoneticPr fontId="1"/>
  </si>
  <si>
    <t>P</t>
    <phoneticPr fontId="1"/>
  </si>
  <si>
    <t>LDA7N-G-6T8 </t>
    <phoneticPr fontId="1"/>
  </si>
  <si>
    <t>令和７年度（繰越）　教育関連施設等ＬＥＤ照明器具の購入その３　応札品確認申請書 兼 回答書</t>
    <phoneticPr fontId="1"/>
  </si>
  <si>
    <t>　　左記のとおり、応札品の確認を申請します。</t>
    <rPh sb="2" eb="4">
      <t>サキ</t>
    </rPh>
    <rPh sb="9" eb="12">
      <t>オウサツヒン</t>
    </rPh>
    <rPh sb="13" eb="15">
      <t>カクニン</t>
    </rPh>
    <rPh sb="16" eb="18">
      <t>シンセイ</t>
    </rPh>
    <phoneticPr fontId="1"/>
  </si>
  <si>
    <t>令和　　年　　月　　日</t>
    <phoneticPr fontId="1"/>
  </si>
  <si>
    <t>　　　　　　　所在地</t>
    <rPh sb="7" eb="10">
      <t>ショザイチ</t>
    </rPh>
    <phoneticPr fontId="1"/>
  </si>
  <si>
    <t>　商号または名称</t>
    <rPh sb="1" eb="3">
      <t>ショウゴウ</t>
    </rPh>
    <rPh sb="6" eb="8">
      <t>メイショウ</t>
    </rPh>
    <phoneticPr fontId="1"/>
  </si>
  <si>
    <t>　　　　代表者氏名</t>
    <rPh sb="4" eb="9">
      <t>ダイヒョウシャシメイ</t>
    </rPh>
    <phoneticPr fontId="1"/>
  </si>
  <si>
    <t>　　左記、応札品の申請を確認し、承認します。</t>
    <rPh sb="2" eb="4">
      <t>サキ</t>
    </rPh>
    <rPh sb="5" eb="8">
      <t>オウサツヒン</t>
    </rPh>
    <rPh sb="9" eb="11">
      <t>シンセイ</t>
    </rPh>
    <rPh sb="12" eb="14">
      <t>カクニン</t>
    </rPh>
    <rPh sb="16" eb="18">
      <t>ショウニン</t>
    </rPh>
    <phoneticPr fontId="1"/>
  </si>
  <si>
    <t>　駒ヶ根市教育委員会　子ども課　教育総務係</t>
    <rPh sb="1" eb="5">
      <t>コマガネシ</t>
    </rPh>
    <rPh sb="5" eb="10">
      <t>キョウイクイインカイ</t>
    </rPh>
    <rPh sb="11" eb="12">
      <t>コ</t>
    </rPh>
    <rPh sb="14" eb="15">
      <t>カ</t>
    </rPh>
    <rPh sb="16" eb="21">
      <t>キョウイクソウムカカリ</t>
    </rPh>
    <phoneticPr fontId="1"/>
  </si>
  <si>
    <t>　（氏名）</t>
    <rPh sb="2" eb="4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</si>
</sst>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</xdr:row>
      <xdr:rowOff>0</xdr:rowOff>
    </xdr:from>
    <xdr:to>
      <xdr:col>8</xdr:col>
      <xdr:colOff>438151</xdr:colOff>
      <xdr:row>7</xdr:row>
      <xdr:rowOff>123825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696325" y="114300"/>
          <a:ext cx="2943226" cy="1838325"/>
        </a:xfrm>
        <a:prstGeom prst="rect">
          <a:avLst/>
        </a:prstGeom>
        <a:noFill/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指示事項　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「参考品での応札」、「同等品での応札」、それぞれ、該当する欄へ「〇」を記入してください。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「同等品での応札」の場合、「応札品確認申請書兼回答書」を</a:t>
          </a:r>
          <a:r>
            <a:rPr kumimoji="1" lang="ja-JP" altLang="en-US" sz="1100">
              <a:solidFill>
                <a:srgbClr val="0000CC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子ども課　教育総務係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へ提出し、応札品の確認を受けてください。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また、応札品の確認を受けるに当たり、対象の製品が同等以上の性能を有しているか否か確認できるよう、カタログ等を添付すること。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35"/>
  <sheetViews>
    <sheetView tabSelected="1" view="pageBreakPreview" zoomScaleNormal="100" zoomScaleSheetLayoutView="100" workbookViewId="0"/>
  </sheetViews>
  <sheetFormatPr defaultRowHeight="13.5" x14ac:dyDescent="0.4"/>
  <cols>
    <col min="1" max="1" width="5.25" style="2" bestFit="1" customWidth="1"/>
    <col min="2" max="2" width="5.25" style="2" customWidth="1"/>
    <col min="3" max="3" width="22.625" style="3" customWidth="1"/>
    <col min="4" max="4" width="37.625" style="3" customWidth="1"/>
    <col min="5" max="5" width="9.125" style="3" customWidth="1"/>
    <col min="6" max="7" width="15.625" style="3" customWidth="1"/>
    <col min="8" max="8" width="35.875" style="3" customWidth="1"/>
    <col min="9" max="16384" width="9" style="3"/>
  </cols>
  <sheetData>
    <row r="1" spans="1:9" ht="9" customHeight="1" x14ac:dyDescent="0.4"/>
    <row r="2" spans="1:9" ht="46.5" customHeight="1" x14ac:dyDescent="0.4">
      <c r="A2" s="11" t="s">
        <v>80</v>
      </c>
      <c r="B2" s="11"/>
      <c r="C2" s="11"/>
      <c r="D2" s="11"/>
      <c r="E2" s="11"/>
      <c r="F2" s="11"/>
      <c r="G2" s="11"/>
    </row>
    <row r="4" spans="1:9" ht="18" customHeight="1" x14ac:dyDescent="0.4">
      <c r="A4" s="14" t="s">
        <v>4</v>
      </c>
      <c r="B4" s="15"/>
      <c r="C4" s="13" t="s">
        <v>5</v>
      </c>
      <c r="D4" s="13" t="s">
        <v>0</v>
      </c>
      <c r="E4" s="13" t="s">
        <v>6</v>
      </c>
      <c r="F4" s="13" t="s">
        <v>3</v>
      </c>
      <c r="G4" s="13"/>
      <c r="H4" s="12"/>
    </row>
    <row r="5" spans="1:9" ht="18" customHeight="1" x14ac:dyDescent="0.4">
      <c r="A5" s="10" t="s">
        <v>11</v>
      </c>
      <c r="B5" s="10" t="s">
        <v>12</v>
      </c>
      <c r="C5" s="13"/>
      <c r="D5" s="13"/>
      <c r="E5" s="13"/>
      <c r="F5" s="1" t="s">
        <v>1</v>
      </c>
      <c r="G5" s="1" t="s">
        <v>2</v>
      </c>
      <c r="H5" s="12"/>
    </row>
    <row r="6" spans="1:9" s="8" customFormat="1" ht="19.5" customHeight="1" x14ac:dyDescent="0.4">
      <c r="A6" s="4">
        <f>ROW()-ROW($A$5)</f>
        <v>1</v>
      </c>
      <c r="B6" s="4" t="s">
        <v>13</v>
      </c>
      <c r="C6" s="5" t="s">
        <v>25</v>
      </c>
      <c r="D6" s="6" t="s">
        <v>7</v>
      </c>
      <c r="E6" s="4">
        <f>565+290+412+88</f>
        <v>1355</v>
      </c>
      <c r="F6" s="5"/>
      <c r="G6" s="5"/>
      <c r="H6" s="7"/>
    </row>
    <row r="7" spans="1:9" s="8" customFormat="1" ht="19.5" customHeight="1" x14ac:dyDescent="0.4">
      <c r="A7" s="4">
        <f t="shared" ref="A7:A34" si="0">ROW()-ROW($A$5)</f>
        <v>2</v>
      </c>
      <c r="B7" s="4" t="s">
        <v>14</v>
      </c>
      <c r="C7" s="5" t="s">
        <v>25</v>
      </c>
      <c r="D7" s="5" t="s">
        <v>8</v>
      </c>
      <c r="E7" s="4">
        <f>2+20+13</f>
        <v>35</v>
      </c>
      <c r="F7" s="5"/>
      <c r="G7" s="5"/>
      <c r="H7" s="9"/>
    </row>
    <row r="8" spans="1:9" s="8" customFormat="1" ht="19.5" customHeight="1" x14ac:dyDescent="0.4">
      <c r="A8" s="4">
        <f t="shared" si="0"/>
        <v>3</v>
      </c>
      <c r="B8" s="4" t="s">
        <v>15</v>
      </c>
      <c r="C8" s="5" t="s">
        <v>25</v>
      </c>
      <c r="D8" s="5" t="s">
        <v>9</v>
      </c>
      <c r="E8" s="4">
        <f>102+106+60+2</f>
        <v>270</v>
      </c>
      <c r="F8" s="5"/>
      <c r="G8" s="5"/>
      <c r="H8" s="9"/>
    </row>
    <row r="9" spans="1:9" s="8" customFormat="1" ht="19.5" customHeight="1" x14ac:dyDescent="0.4">
      <c r="A9" s="4">
        <f t="shared" si="0"/>
        <v>4</v>
      </c>
      <c r="B9" s="4" t="s">
        <v>16</v>
      </c>
      <c r="C9" s="5" t="s">
        <v>25</v>
      </c>
      <c r="D9" s="5" t="s">
        <v>10</v>
      </c>
      <c r="E9" s="4">
        <f>29+20+23</f>
        <v>72</v>
      </c>
      <c r="F9" s="5"/>
      <c r="G9" s="5"/>
      <c r="H9" s="9"/>
    </row>
    <row r="10" spans="1:9" s="8" customFormat="1" ht="19.5" customHeight="1" x14ac:dyDescent="0.4">
      <c r="A10" s="4">
        <f t="shared" si="0"/>
        <v>5</v>
      </c>
      <c r="B10" s="4" t="s">
        <v>18</v>
      </c>
      <c r="C10" s="5" t="s">
        <v>25</v>
      </c>
      <c r="D10" s="6" t="s">
        <v>17</v>
      </c>
      <c r="E10" s="4">
        <f>1+1</f>
        <v>2</v>
      </c>
      <c r="F10" s="5"/>
      <c r="G10" s="5"/>
      <c r="H10" s="16" t="s">
        <v>81</v>
      </c>
      <c r="I10" s="17"/>
    </row>
    <row r="11" spans="1:9" s="8" customFormat="1" ht="19.5" customHeight="1" x14ac:dyDescent="0.4">
      <c r="A11" s="4">
        <f t="shared" si="0"/>
        <v>6</v>
      </c>
      <c r="B11" s="4" t="s">
        <v>53</v>
      </c>
      <c r="C11" s="5" t="s">
        <v>25</v>
      </c>
      <c r="D11" s="6" t="s">
        <v>54</v>
      </c>
      <c r="E11" s="4">
        <f>2</f>
        <v>2</v>
      </c>
      <c r="F11" s="5"/>
      <c r="G11" s="5"/>
      <c r="H11" s="18"/>
    </row>
    <row r="12" spans="1:9" s="8" customFormat="1" ht="19.5" customHeight="1" x14ac:dyDescent="0.4">
      <c r="A12" s="4">
        <f t="shared" si="0"/>
        <v>7</v>
      </c>
      <c r="B12" s="4" t="s">
        <v>19</v>
      </c>
      <c r="C12" s="5" t="s">
        <v>25</v>
      </c>
      <c r="D12" s="6" t="s">
        <v>20</v>
      </c>
      <c r="E12" s="4">
        <f>10</f>
        <v>10</v>
      </c>
      <c r="F12" s="5"/>
      <c r="G12" s="5"/>
      <c r="H12" s="18" t="s">
        <v>82</v>
      </c>
    </row>
    <row r="13" spans="1:9" s="8" customFormat="1" ht="19.5" customHeight="1" x14ac:dyDescent="0.4">
      <c r="A13" s="4">
        <f t="shared" si="0"/>
        <v>8</v>
      </c>
      <c r="B13" s="4" t="s">
        <v>73</v>
      </c>
      <c r="C13" s="5" t="s">
        <v>25</v>
      </c>
      <c r="D13" s="6" t="s">
        <v>74</v>
      </c>
      <c r="E13" s="4">
        <f>2+10</f>
        <v>12</v>
      </c>
      <c r="F13" s="5"/>
      <c r="G13" s="5"/>
      <c r="H13" s="16"/>
      <c r="I13" s="17"/>
    </row>
    <row r="14" spans="1:9" s="8" customFormat="1" ht="19.5" customHeight="1" x14ac:dyDescent="0.4">
      <c r="A14" s="4">
        <f t="shared" si="0"/>
        <v>9</v>
      </c>
      <c r="B14" s="4" t="s">
        <v>21</v>
      </c>
      <c r="C14" s="5" t="s">
        <v>25</v>
      </c>
      <c r="D14" s="6" t="s">
        <v>23</v>
      </c>
      <c r="E14" s="4">
        <f>1</f>
        <v>1</v>
      </c>
      <c r="F14" s="5"/>
      <c r="G14" s="5"/>
      <c r="H14" s="16" t="s">
        <v>83</v>
      </c>
      <c r="I14" s="17"/>
    </row>
    <row r="15" spans="1:9" s="8" customFormat="1" ht="19.5" customHeight="1" x14ac:dyDescent="0.4">
      <c r="A15" s="4">
        <f t="shared" si="0"/>
        <v>10</v>
      </c>
      <c r="B15" s="4" t="s">
        <v>22</v>
      </c>
      <c r="C15" s="5" t="s">
        <v>25</v>
      </c>
      <c r="D15" s="6" t="s">
        <v>24</v>
      </c>
      <c r="E15" s="4">
        <f>2</f>
        <v>2</v>
      </c>
      <c r="F15" s="5"/>
      <c r="G15" s="5"/>
      <c r="H15" s="16" t="s">
        <v>84</v>
      </c>
      <c r="I15" s="17"/>
    </row>
    <row r="16" spans="1:9" s="8" customFormat="1" ht="19.5" customHeight="1" x14ac:dyDescent="0.4">
      <c r="A16" s="4">
        <f t="shared" si="0"/>
        <v>11</v>
      </c>
      <c r="B16" s="4" t="s">
        <v>64</v>
      </c>
      <c r="C16" s="5" t="s">
        <v>26</v>
      </c>
      <c r="D16" s="5" t="s">
        <v>65</v>
      </c>
      <c r="E16" s="4">
        <f>4</f>
        <v>4</v>
      </c>
      <c r="F16" s="5"/>
      <c r="G16" s="5"/>
      <c r="H16" s="16" t="s">
        <v>85</v>
      </c>
      <c r="I16" s="17"/>
    </row>
    <row r="17" spans="1:9" s="8" customFormat="1" ht="19.5" customHeight="1" x14ac:dyDescent="0.4">
      <c r="A17" s="4">
        <f t="shared" si="0"/>
        <v>12</v>
      </c>
      <c r="B17" s="4" t="s">
        <v>28</v>
      </c>
      <c r="C17" s="5" t="s">
        <v>27</v>
      </c>
      <c r="D17" s="5" t="s">
        <v>30</v>
      </c>
      <c r="E17" s="4">
        <f>2</f>
        <v>2</v>
      </c>
      <c r="F17" s="5"/>
      <c r="G17" s="5"/>
      <c r="H17" s="16"/>
      <c r="I17" s="17"/>
    </row>
    <row r="18" spans="1:9" s="8" customFormat="1" ht="19.5" customHeight="1" x14ac:dyDescent="0.4">
      <c r="A18" s="4">
        <f t="shared" si="0"/>
        <v>13</v>
      </c>
      <c r="B18" s="4" t="s">
        <v>29</v>
      </c>
      <c r="C18" s="5" t="s">
        <v>27</v>
      </c>
      <c r="D18" s="5" t="s">
        <v>31</v>
      </c>
      <c r="E18" s="4">
        <f>4+2</f>
        <v>6</v>
      </c>
      <c r="F18" s="5"/>
      <c r="G18" s="5"/>
      <c r="H18" s="16" t="s">
        <v>86</v>
      </c>
      <c r="I18" s="17"/>
    </row>
    <row r="19" spans="1:9" s="8" customFormat="1" ht="19.5" customHeight="1" x14ac:dyDescent="0.4">
      <c r="A19" s="4">
        <f t="shared" si="0"/>
        <v>14</v>
      </c>
      <c r="B19" s="4" t="s">
        <v>55</v>
      </c>
      <c r="C19" s="5" t="s">
        <v>27</v>
      </c>
      <c r="D19" s="5" t="s">
        <v>56</v>
      </c>
      <c r="E19" s="4">
        <f>8</f>
        <v>8</v>
      </c>
      <c r="F19" s="5"/>
      <c r="G19" s="5"/>
    </row>
    <row r="20" spans="1:9" s="8" customFormat="1" ht="19.5" customHeight="1" x14ac:dyDescent="0.4">
      <c r="A20" s="4">
        <f t="shared" si="0"/>
        <v>15</v>
      </c>
      <c r="B20" s="4" t="s">
        <v>34</v>
      </c>
      <c r="C20" s="5" t="s">
        <v>32</v>
      </c>
      <c r="D20" s="6" t="s">
        <v>33</v>
      </c>
      <c r="E20" s="4">
        <f>5+5</f>
        <v>10</v>
      </c>
      <c r="F20" s="5"/>
      <c r="G20" s="5"/>
      <c r="H20" s="18" t="s">
        <v>82</v>
      </c>
    </row>
    <row r="21" spans="1:9" s="8" customFormat="1" ht="19.5" customHeight="1" x14ac:dyDescent="0.4">
      <c r="A21" s="4">
        <f t="shared" si="0"/>
        <v>16</v>
      </c>
      <c r="B21" s="4" t="s">
        <v>67</v>
      </c>
      <c r="C21" s="5" t="s">
        <v>66</v>
      </c>
      <c r="D21" s="6" t="s">
        <v>68</v>
      </c>
      <c r="E21" s="4">
        <f>4</f>
        <v>4</v>
      </c>
      <c r="F21" s="5"/>
      <c r="G21" s="5"/>
    </row>
    <row r="22" spans="1:9" s="8" customFormat="1" ht="19.5" customHeight="1" x14ac:dyDescent="0.4">
      <c r="A22" s="4">
        <f t="shared" si="0"/>
        <v>17</v>
      </c>
      <c r="B22" s="4" t="s">
        <v>58</v>
      </c>
      <c r="C22" s="5" t="s">
        <v>57</v>
      </c>
      <c r="D22" s="5" t="s">
        <v>59</v>
      </c>
      <c r="E22" s="4">
        <f>1</f>
        <v>1</v>
      </c>
      <c r="F22" s="5"/>
      <c r="G22" s="5"/>
      <c r="H22" s="16" t="s">
        <v>87</v>
      </c>
      <c r="I22" s="19"/>
    </row>
    <row r="23" spans="1:9" s="8" customFormat="1" ht="19.5" customHeight="1" x14ac:dyDescent="0.4">
      <c r="A23" s="4">
        <f t="shared" si="0"/>
        <v>18</v>
      </c>
      <c r="B23" s="4" t="s">
        <v>49</v>
      </c>
      <c r="C23" s="5" t="s">
        <v>48</v>
      </c>
      <c r="D23" s="5" t="s">
        <v>51</v>
      </c>
      <c r="E23" s="4">
        <f>2+1+8</f>
        <v>11</v>
      </c>
      <c r="F23" s="5"/>
      <c r="G23" s="5"/>
      <c r="H23" s="8" t="s">
        <v>88</v>
      </c>
    </row>
    <row r="24" spans="1:9" s="8" customFormat="1" ht="19.5" customHeight="1" x14ac:dyDescent="0.4">
      <c r="A24" s="4">
        <f t="shared" si="0"/>
        <v>19</v>
      </c>
      <c r="B24" s="4" t="s">
        <v>50</v>
      </c>
      <c r="C24" s="5" t="s">
        <v>48</v>
      </c>
      <c r="D24" s="5" t="s">
        <v>52</v>
      </c>
      <c r="E24" s="4">
        <f>3+1</f>
        <v>4</v>
      </c>
      <c r="F24" s="5"/>
      <c r="G24" s="5"/>
    </row>
    <row r="25" spans="1:9" s="8" customFormat="1" ht="19.5" customHeight="1" x14ac:dyDescent="0.4">
      <c r="A25" s="4">
        <f t="shared" si="0"/>
        <v>20</v>
      </c>
      <c r="B25" s="4" t="s">
        <v>76</v>
      </c>
      <c r="C25" s="5" t="s">
        <v>75</v>
      </c>
      <c r="D25" s="5" t="s">
        <v>77</v>
      </c>
      <c r="E25" s="4">
        <f>1+1+1</f>
        <v>3</v>
      </c>
      <c r="F25" s="5"/>
      <c r="G25" s="5"/>
    </row>
    <row r="26" spans="1:9" s="8" customFormat="1" ht="19.5" customHeight="1" x14ac:dyDescent="0.4">
      <c r="A26" s="4">
        <f t="shared" si="0"/>
        <v>21</v>
      </c>
      <c r="B26" s="4" t="s">
        <v>37</v>
      </c>
      <c r="C26" s="5" t="s">
        <v>36</v>
      </c>
      <c r="D26" s="5" t="s">
        <v>35</v>
      </c>
      <c r="E26" s="4">
        <f>1+4</f>
        <v>5</v>
      </c>
      <c r="F26" s="5"/>
      <c r="G26" s="5"/>
    </row>
    <row r="27" spans="1:9" s="8" customFormat="1" ht="19.5" customHeight="1" x14ac:dyDescent="0.4">
      <c r="A27" s="4">
        <f t="shared" si="0"/>
        <v>22</v>
      </c>
      <c r="B27" s="4" t="s">
        <v>62</v>
      </c>
      <c r="C27" s="5" t="s">
        <v>36</v>
      </c>
      <c r="D27" s="5" t="s">
        <v>63</v>
      </c>
      <c r="E27" s="4">
        <f>6</f>
        <v>6</v>
      </c>
      <c r="F27" s="5"/>
      <c r="G27" s="5"/>
    </row>
    <row r="28" spans="1:9" s="8" customFormat="1" ht="19.5" customHeight="1" x14ac:dyDescent="0.4">
      <c r="A28" s="4">
        <f t="shared" si="0"/>
        <v>23</v>
      </c>
      <c r="B28" s="4" t="s">
        <v>60</v>
      </c>
      <c r="C28" s="5" t="s">
        <v>38</v>
      </c>
      <c r="D28" s="5" t="s">
        <v>61</v>
      </c>
      <c r="E28" s="4">
        <f>1+1</f>
        <v>2</v>
      </c>
      <c r="F28" s="5"/>
      <c r="G28" s="5"/>
    </row>
    <row r="29" spans="1:9" s="8" customFormat="1" ht="19.5" customHeight="1" x14ac:dyDescent="0.4">
      <c r="A29" s="4">
        <f t="shared" si="0"/>
        <v>24</v>
      </c>
      <c r="B29" s="4" t="s">
        <v>41</v>
      </c>
      <c r="C29" s="5" t="s">
        <v>39</v>
      </c>
      <c r="D29" s="5" t="s">
        <v>40</v>
      </c>
      <c r="E29" s="4">
        <f>5+6+6</f>
        <v>17</v>
      </c>
      <c r="F29" s="5"/>
      <c r="G29" s="5"/>
    </row>
    <row r="30" spans="1:9" s="8" customFormat="1" ht="19.5" customHeight="1" x14ac:dyDescent="0.4">
      <c r="A30" s="4">
        <f t="shared" si="0"/>
        <v>25</v>
      </c>
      <c r="B30" s="4" t="s">
        <v>69</v>
      </c>
      <c r="C30" s="5" t="s">
        <v>39</v>
      </c>
      <c r="D30" s="5" t="s">
        <v>70</v>
      </c>
      <c r="E30" s="4">
        <f>2</f>
        <v>2</v>
      </c>
      <c r="F30" s="5"/>
      <c r="G30" s="5"/>
    </row>
    <row r="31" spans="1:9" s="8" customFormat="1" ht="19.5" customHeight="1" x14ac:dyDescent="0.4">
      <c r="A31" s="4">
        <f t="shared" si="0"/>
        <v>26</v>
      </c>
      <c r="B31" s="4" t="s">
        <v>71</v>
      </c>
      <c r="C31" s="5" t="s">
        <v>39</v>
      </c>
      <c r="D31" s="5" t="s">
        <v>72</v>
      </c>
      <c r="E31" s="4">
        <f>6</f>
        <v>6</v>
      </c>
      <c r="F31" s="5"/>
      <c r="G31" s="5"/>
    </row>
    <row r="32" spans="1:9" s="8" customFormat="1" ht="19.5" customHeight="1" x14ac:dyDescent="0.4">
      <c r="A32" s="4">
        <f t="shared" si="0"/>
        <v>27</v>
      </c>
      <c r="B32" s="4" t="s">
        <v>44</v>
      </c>
      <c r="C32" s="5" t="s">
        <v>43</v>
      </c>
      <c r="D32" s="6" t="s">
        <v>42</v>
      </c>
      <c r="E32" s="4">
        <f>4</f>
        <v>4</v>
      </c>
      <c r="F32" s="5"/>
      <c r="G32" s="5"/>
    </row>
    <row r="33" spans="1:7" s="8" customFormat="1" ht="19.5" customHeight="1" x14ac:dyDescent="0.4">
      <c r="A33" s="4">
        <f t="shared" si="0"/>
        <v>28</v>
      </c>
      <c r="B33" s="4" t="s">
        <v>78</v>
      </c>
      <c r="C33" s="5" t="s">
        <v>46</v>
      </c>
      <c r="D33" s="5" t="s">
        <v>79</v>
      </c>
      <c r="E33" s="4">
        <f>8+4</f>
        <v>12</v>
      </c>
      <c r="F33" s="5"/>
      <c r="G33" s="5"/>
    </row>
    <row r="34" spans="1:7" s="8" customFormat="1" ht="19.5" customHeight="1" x14ac:dyDescent="0.4">
      <c r="A34" s="4">
        <f t="shared" si="0"/>
        <v>29</v>
      </c>
      <c r="B34" s="4" t="s">
        <v>45</v>
      </c>
      <c r="C34" s="5" t="s">
        <v>46</v>
      </c>
      <c r="D34" s="5" t="s">
        <v>47</v>
      </c>
      <c r="E34" s="4">
        <f>6+6+2</f>
        <v>14</v>
      </c>
      <c r="F34" s="5"/>
      <c r="G34" s="5"/>
    </row>
    <row r="35" spans="1:7" s="8" customFormat="1" ht="19.5" customHeight="1" x14ac:dyDescent="0.4">
      <c r="A35" s="4">
        <f t="shared" ref="A35" si="1">ROW()-ROW($A$5)</f>
        <v>30</v>
      </c>
      <c r="B35" s="4"/>
      <c r="C35" s="5"/>
      <c r="D35" s="6"/>
      <c r="E35" s="4"/>
      <c r="F35" s="5"/>
      <c r="G35" s="5"/>
    </row>
  </sheetData>
  <mergeCells count="15">
    <mergeCell ref="H17:I17"/>
    <mergeCell ref="H18:I18"/>
    <mergeCell ref="H22:I22"/>
    <mergeCell ref="H10:I10"/>
    <mergeCell ref="H13:I13"/>
    <mergeCell ref="H14:I14"/>
    <mergeCell ref="H15:I15"/>
    <mergeCell ref="H16:I16"/>
    <mergeCell ref="A2:G2"/>
    <mergeCell ref="H4:H5"/>
    <mergeCell ref="F4:G4"/>
    <mergeCell ref="C4:C5"/>
    <mergeCell ref="E4:E5"/>
    <mergeCell ref="D4:D5"/>
    <mergeCell ref="A4:B4"/>
  </mergeCells>
  <phoneticPr fontId="1"/>
  <pageMargins left="0.70866141732283472" right="0.70866141732283472" top="0.41" bottom="0.39" header="0.24" footer="0.16"/>
  <pageSetup paperSize="9" scale="77" fitToHeight="0" orientation="landscape" r:id="rId1"/>
  <headerFooter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その3_応札品確認申請書兼回答書</vt:lpstr>
      <vt:lpstr>その3_応札品確認申請書兼回答書!Print_Area</vt:lpstr>
      <vt:lpstr>その3_応札品確認申請書兼回答書!Print_Titles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2025-07-14T06:30:04Z</dcterms:modified>
</cp:coreProperties>
</file>