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Z20210fs1\lg系共有\410_建設課\12_地籍調査係\1205_委託契約業務\01_起業伺い　ほか\R07\東町１地区\03金抜設計書\"/>
    </mc:Choice>
  </mc:AlternateContent>
  <bookViews>
    <workbookView xWindow="-120" yWindow="-120" windowWidth="20730" windowHeight="11160" tabRatio="736"/>
  </bookViews>
  <sheets>
    <sheet name="業務委託費内訳書" sheetId="44863" r:id="rId1"/>
    <sheet name="算定簿" sheetId="2" r:id="rId2"/>
    <sheet name="C工程" sheetId="44871" r:id="rId3"/>
    <sheet name="E工程" sheetId="44867" r:id="rId4"/>
    <sheet name="FⅠ工程" sheetId="44868" r:id="rId5"/>
    <sheet name="FⅡ-1工程" sheetId="44869" r:id="rId6"/>
    <sheet name="打合経費" sheetId="11" r:id="rId7"/>
    <sheet name="成果検定" sheetId="44862" r:id="rId8"/>
  </sheets>
  <externalReferences>
    <externalReference r:id="rId9"/>
  </externalReferences>
  <definedNames>
    <definedName name="_xlnm._FilterDatabase" localSheetId="1" hidden="1">算定簿!$C$4:$F$5</definedName>
    <definedName name="_xlnm.Print_Area" localSheetId="2">C工程!$A$1:$J$53</definedName>
    <definedName name="_xlnm.Print_Area" localSheetId="3">E工程!$A$1:$K$52</definedName>
    <definedName name="_xlnm.Print_Area" localSheetId="4">FⅠ工程!$A$1:$J$49</definedName>
    <definedName name="_xlnm.Print_Area" localSheetId="5">'FⅡ-1工程'!$A$1:$J$47</definedName>
    <definedName name="_xlnm.Print_Area" localSheetId="0">業務委託費内訳書!$A$1:$P$46</definedName>
    <definedName name="_xlnm.Print_Area" localSheetId="1">算定簿!$A$1:$S$28</definedName>
    <definedName name="_xlnm.Print_Area" localSheetId="7">成果検定!$A$1:$I$7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" i="2" l="1"/>
  <c r="M21" i="2" l="1"/>
  <c r="J6" i="44862"/>
  <c r="F5" i="11" l="1"/>
  <c r="E58" i="44867" l="1"/>
  <c r="D59" i="44867" l="1"/>
  <c r="I66" i="44867"/>
  <c r="G66" i="44867"/>
  <c r="H66" i="44867"/>
  <c r="D66" i="44867"/>
  <c r="E66" i="44867"/>
  <c r="K35" i="44869" l="1"/>
  <c r="K37" i="44868"/>
  <c r="L25" i="44867"/>
  <c r="F7" i="11" l="1"/>
  <c r="F6" i="11"/>
  <c r="J5" i="44862" l="1"/>
  <c r="M22" i="2" l="1"/>
  <c r="T22" i="2" s="1"/>
  <c r="T9" i="2"/>
  <c r="E12" i="44871" l="1"/>
  <c r="E10" i="44871"/>
  <c r="E9" i="44871"/>
  <c r="E8" i="44871"/>
  <c r="E7" i="44871"/>
  <c r="T21" i="2"/>
  <c r="M26" i="2" l="1"/>
  <c r="T26" i="2" s="1"/>
  <c r="M25" i="2"/>
  <c r="T25" i="2" s="1"/>
  <c r="M23" i="2"/>
  <c r="T23" i="2" s="1"/>
  <c r="T24" i="2" l="1"/>
  <c r="E7" i="44868"/>
  <c r="E59" i="44867" l="1"/>
  <c r="E31" i="44867"/>
  <c r="E40" i="44869"/>
  <c r="E11" i="44869"/>
  <c r="E9" i="44869"/>
  <c r="E8" i="44869"/>
  <c r="E7" i="44869"/>
  <c r="E42" i="44868"/>
  <c r="E12" i="44868"/>
  <c r="E10" i="44868"/>
  <c r="E9" i="44868"/>
  <c r="E8" i="44868"/>
  <c r="G59" i="44867"/>
  <c r="G58" i="44867"/>
  <c r="E11" i="44867"/>
  <c r="E10" i="44867"/>
  <c r="E9" i="44867"/>
  <c r="E8" i="44867"/>
  <c r="E7" i="44867"/>
  <c r="P29" i="2"/>
  <c r="K13" i="44868" l="1"/>
  <c r="H58" i="44867"/>
  <c r="H59" i="44867"/>
  <c r="N21" i="2"/>
  <c r="K12" i="44869"/>
  <c r="L34" i="44867"/>
  <c r="L35" i="44867" s="1"/>
  <c r="L36" i="44867" s="1"/>
  <c r="E12" i="44867"/>
  <c r="E44" i="44867" l="1"/>
  <c r="E46" i="44867" s="1"/>
  <c r="H57" i="44867"/>
  <c r="H38" i="44867" l="1"/>
  <c r="N23" i="2" s="1"/>
  <c r="L47" i="44867"/>
  <c r="L48" i="44867" s="1"/>
  <c r="L49" i="44867" s="1"/>
  <c r="H51" i="44867"/>
  <c r="N26" i="2" l="1"/>
  <c r="N25" i="2"/>
  <c r="R34" i="44863" l="1"/>
  <c r="Q34" i="44863" s="1"/>
  <c r="Q22" i="44863"/>
  <c r="Q21" i="44863" s="1"/>
  <c r="Q33" i="44863" l="1"/>
</calcChain>
</file>

<file path=xl/sharedStrings.xml><?xml version="1.0" encoding="utf-8"?>
<sst xmlns="http://schemas.openxmlformats.org/spreadsheetml/2006/main" count="654" uniqueCount="358">
  <si>
    <t>直接作業費</t>
  </si>
  <si>
    <t>１．直接人件費及び賃金</t>
  </si>
  <si>
    <t>単</t>
  </si>
  <si>
    <t>位</t>
  </si>
  <si>
    <t>測量技師</t>
  </si>
  <si>
    <t>人</t>
  </si>
  <si>
    <t>測量技師補</t>
  </si>
  <si>
    <t>測量助手</t>
  </si>
  <si>
    <t>直接人件費</t>
  </si>
  <si>
    <t>←Ａ</t>
  </si>
  <si>
    <t>２．材料費</t>
  </si>
  <si>
    <t>←１円未満切り捨て</t>
  </si>
  <si>
    <t>３．機械経費</t>
  </si>
  <si>
    <t>日</t>
  </si>
  <si>
    <t>精度管理費</t>
  </si>
  <si>
    <t>１）人件費</t>
  </si>
  <si>
    <t>計画区面積</t>
  </si>
  <si>
    <t>K㎡</t>
  </si>
  <si>
    <t>計画区着手年度</t>
  </si>
  <si>
    <t>年度</t>
  </si>
  <si>
    <t>筆</t>
  </si>
  <si>
    <t>一筆地平均面積</t>
  </si>
  <si>
    <t>㎡</t>
  </si>
  <si>
    <t>倍</t>
  </si>
  <si>
    <t>工程実施</t>
  </si>
  <si>
    <t>傾斜度</t>
  </si>
  <si>
    <t>視　通</t>
  </si>
  <si>
    <t>精　度</t>
  </si>
  <si>
    <t>　</t>
  </si>
  <si>
    <t>谷地田</t>
  </si>
  <si>
    <t>α</t>
  </si>
  <si>
    <t>β</t>
  </si>
  <si>
    <t>ε</t>
  </si>
  <si>
    <t>Ｙ</t>
  </si>
  <si>
    <t>1K㎡当たり、円</t>
  </si>
  <si>
    <t>（K㎡）</t>
  </si>
  <si>
    <t>名   称</t>
    <phoneticPr fontId="2"/>
  </si>
  <si>
    <t>合  計</t>
    <phoneticPr fontId="2"/>
  </si>
  <si>
    <t>備  考</t>
    <phoneticPr fontId="2"/>
  </si>
  <si>
    <t>縮　　尺</t>
    <phoneticPr fontId="3"/>
  </si>
  <si>
    <t>精　　度</t>
    <phoneticPr fontId="3"/>
  </si>
  <si>
    <t>調査前中央値</t>
    <rPh sb="0" eb="2">
      <t>チョウサ</t>
    </rPh>
    <rPh sb="2" eb="3">
      <t>マエ</t>
    </rPh>
    <rPh sb="3" eb="5">
      <t>チュウオウ</t>
    </rPh>
    <rPh sb="5" eb="6">
      <t>チ</t>
    </rPh>
    <phoneticPr fontId="3"/>
  </si>
  <si>
    <t>直　営</t>
    <rPh sb="0" eb="1">
      <t>チョク</t>
    </rPh>
    <rPh sb="2" eb="3">
      <t>エイ</t>
    </rPh>
    <phoneticPr fontId="3"/>
  </si>
  <si>
    <t>計画区からの距離</t>
    <rPh sb="0" eb="2">
      <t>ケイカク</t>
    </rPh>
    <rPh sb="2" eb="3">
      <t>ク</t>
    </rPh>
    <rPh sb="6" eb="8">
      <t>キョリ</t>
    </rPh>
    <phoneticPr fontId="3"/>
  </si>
  <si>
    <t>着手時</t>
    <rPh sb="0" eb="2">
      <t>チャクシュ</t>
    </rPh>
    <rPh sb="2" eb="3">
      <t>ジ</t>
    </rPh>
    <phoneticPr fontId="2"/>
  </si>
  <si>
    <t>最　終</t>
    <rPh sb="0" eb="1">
      <t>サイ</t>
    </rPh>
    <rPh sb="2" eb="3">
      <t>シュウ</t>
    </rPh>
    <phoneticPr fontId="2"/>
  </si>
  <si>
    <t>内  業</t>
    <phoneticPr fontId="2"/>
  </si>
  <si>
    <t>外  業</t>
    <phoneticPr fontId="2"/>
  </si>
  <si>
    <t>雑器具</t>
    <rPh sb="2" eb="3">
      <t>グ</t>
    </rPh>
    <phoneticPr fontId="2"/>
  </si>
  <si>
    <t>数　量</t>
  </si>
  <si>
    <t>数　量</t>
    <rPh sb="2" eb="3">
      <t>リョウ</t>
    </rPh>
    <phoneticPr fontId="2"/>
  </si>
  <si>
    <t>α 傾斜係数</t>
    <phoneticPr fontId="3"/>
  </si>
  <si>
    <t>階段工係数</t>
    <rPh sb="0" eb="2">
      <t>カイダン</t>
    </rPh>
    <rPh sb="2" eb="3">
      <t>コウ</t>
    </rPh>
    <rPh sb="3" eb="5">
      <t>ケイスウ</t>
    </rPh>
    <phoneticPr fontId="3"/>
  </si>
  <si>
    <t>防風林係数</t>
    <rPh sb="0" eb="3">
      <t>ボウフウリン</t>
    </rPh>
    <rPh sb="3" eb="5">
      <t>ケイスウ</t>
    </rPh>
    <phoneticPr fontId="3"/>
  </si>
  <si>
    <t>崩土係数</t>
    <rPh sb="0" eb="1">
      <t>ホウ</t>
    </rPh>
    <rPh sb="1" eb="2">
      <t>ド</t>
    </rPh>
    <rPh sb="2" eb="4">
      <t>ケイスウ</t>
    </rPh>
    <phoneticPr fontId="3"/>
  </si>
  <si>
    <t>建物密集度係数</t>
    <rPh sb="0" eb="2">
      <t>タテモノ</t>
    </rPh>
    <rPh sb="2" eb="4">
      <t>ミッシュウ</t>
    </rPh>
    <rPh sb="4" eb="5">
      <t>ド</t>
    </rPh>
    <rPh sb="5" eb="7">
      <t>ケイスウ</t>
    </rPh>
    <phoneticPr fontId="3"/>
  </si>
  <si>
    <t>距離係数</t>
    <rPh sb="0" eb="2">
      <t>キョリ</t>
    </rPh>
    <rPh sb="2" eb="4">
      <t>ケイスウ</t>
    </rPh>
    <phoneticPr fontId="3"/>
  </si>
  <si>
    <t>γ 筆の広狭
       係数</t>
    <phoneticPr fontId="3"/>
  </si>
  <si>
    <t>γＥ,Ｈ</t>
    <phoneticPr fontId="3"/>
  </si>
  <si>
    <t>δ 一筆形状係数</t>
    <rPh sb="2" eb="4">
      <t>イッピツ</t>
    </rPh>
    <rPh sb="4" eb="6">
      <t>ケイジョウ</t>
    </rPh>
    <rPh sb="6" eb="8">
      <t>ケイスウ</t>
    </rPh>
    <phoneticPr fontId="3"/>
  </si>
  <si>
    <t>ε 縮尺・精度係数</t>
    <rPh sb="2" eb="4">
      <t>シュクシャク</t>
    </rPh>
    <phoneticPr fontId="3"/>
  </si>
  <si>
    <t>αＦ加算</t>
    <rPh sb="2" eb="4">
      <t>カサン</t>
    </rPh>
    <phoneticPr fontId="3"/>
  </si>
  <si>
    <t>αＥ加算</t>
    <rPh sb="2" eb="4">
      <t>カサン</t>
    </rPh>
    <phoneticPr fontId="3"/>
  </si>
  <si>
    <t>急峻地</t>
  </si>
  <si>
    <t>平坦地</t>
    <phoneticPr fontId="3"/>
  </si>
  <si>
    <t>緩傾斜地</t>
    <phoneticPr fontId="3"/>
  </si>
  <si>
    <t>中傾斜地</t>
    <phoneticPr fontId="3"/>
  </si>
  <si>
    <t>急傾斜地１</t>
    <phoneticPr fontId="3"/>
  </si>
  <si>
    <t>急傾斜地２</t>
    <phoneticPr fontId="3"/>
  </si>
  <si>
    <t>α係数:傾斜係数</t>
    <rPh sb="1" eb="3">
      <t>ケイスウ</t>
    </rPh>
    <rPh sb="4" eb="6">
      <t>ケイシャ</t>
    </rPh>
    <rPh sb="6" eb="8">
      <t>ケイスウ</t>
    </rPh>
    <phoneticPr fontId="3"/>
  </si>
  <si>
    <t>β係数：視通係数</t>
    <rPh sb="1" eb="3">
      <t>ケイスウ</t>
    </rPh>
    <rPh sb="4" eb="5">
      <t>シ</t>
    </rPh>
    <rPh sb="5" eb="6">
      <t>ツウ</t>
    </rPh>
    <rPh sb="6" eb="8">
      <t>ケイスウ</t>
    </rPh>
    <phoneticPr fontId="3"/>
  </si>
  <si>
    <t>農Ⅰ</t>
    <rPh sb="0" eb="1">
      <t>ノウ</t>
    </rPh>
    <phoneticPr fontId="3"/>
  </si>
  <si>
    <t>農Ⅱ</t>
    <rPh sb="0" eb="1">
      <t>ノウ</t>
    </rPh>
    <phoneticPr fontId="3"/>
  </si>
  <si>
    <t>山Ⅱ</t>
    <rPh sb="0" eb="1">
      <t>ヤマ</t>
    </rPh>
    <phoneticPr fontId="3"/>
  </si>
  <si>
    <t>山Ⅰ</t>
    <rPh sb="0" eb="1">
      <t>ヤマ</t>
    </rPh>
    <phoneticPr fontId="3"/>
  </si>
  <si>
    <t>市街Ⅰ</t>
    <rPh sb="0" eb="2">
      <t>シガイ</t>
    </rPh>
    <phoneticPr fontId="3"/>
  </si>
  <si>
    <t>市街Ⅱ</t>
    <rPh sb="0" eb="2">
      <t>シガイ</t>
    </rPh>
    <phoneticPr fontId="3"/>
  </si>
  <si>
    <t>大市街Ⅰ</t>
    <rPh sb="0" eb="1">
      <t>ダイ</t>
    </rPh>
    <rPh sb="1" eb="3">
      <t>シガイ</t>
    </rPh>
    <phoneticPr fontId="3"/>
  </si>
  <si>
    <t>ε係数：縮尺精度係数</t>
    <rPh sb="1" eb="3">
      <t>ケイスウ</t>
    </rPh>
    <rPh sb="4" eb="6">
      <t>シュクシャク</t>
    </rPh>
    <rPh sb="6" eb="8">
      <t>セイド</t>
    </rPh>
    <rPh sb="8" eb="10">
      <t>ケイスウ</t>
    </rPh>
    <phoneticPr fontId="3"/>
  </si>
  <si>
    <t>甲１</t>
    <rPh sb="0" eb="1">
      <t>コウ</t>
    </rPh>
    <phoneticPr fontId="3"/>
  </si>
  <si>
    <t>甲２</t>
    <rPh sb="0" eb="1">
      <t>コウ</t>
    </rPh>
    <phoneticPr fontId="3"/>
  </si>
  <si>
    <t>甲３</t>
    <rPh sb="0" eb="1">
      <t>コウ</t>
    </rPh>
    <phoneticPr fontId="3"/>
  </si>
  <si>
    <t>乙１</t>
    <rPh sb="0" eb="1">
      <t>オツ</t>
    </rPh>
    <phoneticPr fontId="3"/>
  </si>
  <si>
    <t>乙２</t>
    <rPh sb="0" eb="1">
      <t>オツ</t>
    </rPh>
    <phoneticPr fontId="3"/>
  </si>
  <si>
    <t>乙３</t>
    <rPh sb="0" eb="1">
      <t>オツ</t>
    </rPh>
    <phoneticPr fontId="3"/>
  </si>
  <si>
    <t>傾　斜　条　件</t>
    <phoneticPr fontId="3"/>
  </si>
  <si>
    <t>視　通　条　件</t>
    <phoneticPr fontId="3"/>
  </si>
  <si>
    <t>一　筆　の　形　状</t>
    <rPh sb="0" eb="1">
      <t>イチ</t>
    </rPh>
    <rPh sb="2" eb="3">
      <t>フデ</t>
    </rPh>
    <rPh sb="6" eb="7">
      <t>ケイ</t>
    </rPh>
    <rPh sb="8" eb="9">
      <t>ジョウ</t>
    </rPh>
    <phoneticPr fontId="3"/>
  </si>
  <si>
    <t>δ係数：一筆形状</t>
    <rPh sb="1" eb="3">
      <t>ケイスウ</t>
    </rPh>
    <rPh sb="4" eb="6">
      <t>イッピツ</t>
    </rPh>
    <rPh sb="6" eb="8">
      <t>ケイジョウ</t>
    </rPh>
    <phoneticPr fontId="3"/>
  </si>
  <si>
    <t>整形地</t>
    <rPh sb="0" eb="2">
      <t>セイケイ</t>
    </rPh>
    <rPh sb="2" eb="3">
      <t>チ</t>
    </rPh>
    <phoneticPr fontId="3"/>
  </si>
  <si>
    <t>不整形地</t>
    <rPh sb="0" eb="1">
      <t>フ</t>
    </rPh>
    <rPh sb="1" eb="3">
      <t>セイケイ</t>
    </rPh>
    <rPh sb="3" eb="4">
      <t>チ</t>
    </rPh>
    <phoneticPr fontId="3"/>
  </si>
  <si>
    <t>実施区分</t>
    <rPh sb="0" eb="2">
      <t>ジッシ</t>
    </rPh>
    <rPh sb="2" eb="4">
      <t>クブン</t>
    </rPh>
    <phoneticPr fontId="3"/>
  </si>
  <si>
    <t>外　注</t>
    <rPh sb="0" eb="1">
      <t>ガイ</t>
    </rPh>
    <rPh sb="2" eb="3">
      <t>チュウ</t>
    </rPh>
    <phoneticPr fontId="3"/>
  </si>
  <si>
    <t>率</t>
    <rPh sb="0" eb="1">
      <t>リツ</t>
    </rPh>
    <phoneticPr fontId="3"/>
  </si>
  <si>
    <t>備考</t>
    <rPh sb="0" eb="2">
      <t>ビコウ</t>
    </rPh>
    <phoneticPr fontId="3"/>
  </si>
  <si>
    <t>項　　目</t>
    <rPh sb="0" eb="1">
      <t>コウ</t>
    </rPh>
    <rPh sb="3" eb="4">
      <t>メ</t>
    </rPh>
    <phoneticPr fontId="3"/>
  </si>
  <si>
    <t>1/500</t>
  </si>
  <si>
    <t>業 務 委 託 費 内 訳 書</t>
    <rPh sb="0" eb="1">
      <t>ギョウ</t>
    </rPh>
    <rPh sb="2" eb="3">
      <t>ツトム</t>
    </rPh>
    <rPh sb="4" eb="5">
      <t>イ</t>
    </rPh>
    <rPh sb="6" eb="7">
      <t>コトヅケ</t>
    </rPh>
    <rPh sb="8" eb="9">
      <t>ヒ</t>
    </rPh>
    <rPh sb="10" eb="11">
      <t>ナイ</t>
    </rPh>
    <rPh sb="12" eb="13">
      <t>ワケ</t>
    </rPh>
    <rPh sb="14" eb="15">
      <t>ショ</t>
    </rPh>
    <phoneticPr fontId="5"/>
  </si>
  <si>
    <t>名　　称</t>
    <rPh sb="0" eb="1">
      <t>メイ</t>
    </rPh>
    <rPh sb="3" eb="4">
      <t>ショウ</t>
    </rPh>
    <phoneticPr fontId="5"/>
  </si>
  <si>
    <t>摘　　要</t>
    <rPh sb="0" eb="1">
      <t>ツ</t>
    </rPh>
    <rPh sb="3" eb="4">
      <t>ヨウ</t>
    </rPh>
    <phoneticPr fontId="5"/>
  </si>
  <si>
    <t xml:space="preserve"> 単位</t>
  </si>
  <si>
    <t>実施面積</t>
    <rPh sb="0" eb="2">
      <t>ジッシ</t>
    </rPh>
    <rPh sb="2" eb="4">
      <t>メンセキ</t>
    </rPh>
    <phoneticPr fontId="5"/>
  </si>
  <si>
    <t>備　　　考</t>
    <rPh sb="0" eb="1">
      <t>ビン</t>
    </rPh>
    <rPh sb="4" eb="5">
      <t>コウ</t>
    </rPh>
    <phoneticPr fontId="5"/>
  </si>
  <si>
    <t>式</t>
    <rPh sb="0" eb="1">
      <t>シキ</t>
    </rPh>
    <phoneticPr fontId="5"/>
  </si>
  <si>
    <t>　小　　計</t>
    <rPh sb="1" eb="2">
      <t>ショウ</t>
    </rPh>
    <rPh sb="4" eb="5">
      <t>ケイ</t>
    </rPh>
    <phoneticPr fontId="5"/>
  </si>
  <si>
    <t>諸経費率</t>
    <rPh sb="0" eb="1">
      <t>ショ</t>
    </rPh>
    <rPh sb="1" eb="3">
      <t>ケイヒ</t>
    </rPh>
    <rPh sb="3" eb="4">
      <t>リツ</t>
    </rPh>
    <phoneticPr fontId="5"/>
  </si>
  <si>
    <t>駒 ヶ 根 市</t>
    <rPh sb="0" eb="1">
      <t>コマ</t>
    </rPh>
    <rPh sb="4" eb="5">
      <t>ネ</t>
    </rPh>
    <rPh sb="6" eb="7">
      <t>シ</t>
    </rPh>
    <phoneticPr fontId="5"/>
  </si>
  <si>
    <t>　業務価格</t>
    <rPh sb="1" eb="3">
      <t>ギョウム</t>
    </rPh>
    <rPh sb="3" eb="5">
      <t>カカク</t>
    </rPh>
    <phoneticPr fontId="5"/>
  </si>
  <si>
    <t>消費税</t>
    <rPh sb="0" eb="3">
      <t>ショウヒゼイ</t>
    </rPh>
    <phoneticPr fontId="5"/>
  </si>
  <si>
    <t>　消費税相当額</t>
    <rPh sb="1" eb="4">
      <t>ショウヒゼイ</t>
    </rPh>
    <rPh sb="4" eb="6">
      <t>ソウトウ</t>
    </rPh>
    <rPh sb="6" eb="7">
      <t>ガク</t>
    </rPh>
    <phoneticPr fontId="5"/>
  </si>
  <si>
    <t>　合　　計</t>
    <rPh sb="1" eb="2">
      <t>ゴウ</t>
    </rPh>
    <rPh sb="4" eb="5">
      <t>ケイ</t>
    </rPh>
    <phoneticPr fontId="5"/>
  </si>
  <si>
    <t>駒ヶ根市地籍調査業務</t>
    <rPh sb="0" eb="4">
      <t>コマガネシ</t>
    </rPh>
    <rPh sb="4" eb="6">
      <t>チセキ</t>
    </rPh>
    <rPh sb="6" eb="8">
      <t>チョウサ</t>
    </rPh>
    <rPh sb="8" eb="10">
      <t>ギョウム</t>
    </rPh>
    <phoneticPr fontId="5"/>
  </si>
  <si>
    <t>工　　程</t>
    <rPh sb="0" eb="1">
      <t>コウ</t>
    </rPh>
    <rPh sb="3" eb="4">
      <t>ホド</t>
    </rPh>
    <phoneticPr fontId="2"/>
  </si>
  <si>
    <t>単位</t>
    <rPh sb="1" eb="2">
      <t>イ</t>
    </rPh>
    <phoneticPr fontId="4"/>
  </si>
  <si>
    <t>摘　要</t>
    <rPh sb="0" eb="1">
      <t>テキ</t>
    </rPh>
    <rPh sb="2" eb="3">
      <t>ヨウ</t>
    </rPh>
    <phoneticPr fontId="2"/>
  </si>
  <si>
    <t>細部図根測量（ＦⅠ）</t>
    <rPh sb="0" eb="2">
      <t>サイブ</t>
    </rPh>
    <rPh sb="2" eb="3">
      <t>ズ</t>
    </rPh>
    <rPh sb="3" eb="4">
      <t>コン</t>
    </rPh>
    <rPh sb="4" eb="6">
      <t>ソクリョウ</t>
    </rPh>
    <phoneticPr fontId="4"/>
  </si>
  <si>
    <t>１）測量検定料金</t>
    <rPh sb="2" eb="4">
      <t>ソクリョウ</t>
    </rPh>
    <rPh sb="4" eb="6">
      <t>ケンテイ</t>
    </rPh>
    <rPh sb="6" eb="7">
      <t>リョウ</t>
    </rPh>
    <rPh sb="7" eb="8">
      <t>キン</t>
    </rPh>
    <phoneticPr fontId="4"/>
  </si>
  <si>
    <t>材料費</t>
    <rPh sb="0" eb="3">
      <t>ザイリョウヒ</t>
    </rPh>
    <phoneticPr fontId="3"/>
  </si>
  <si>
    <t>枚数</t>
    <rPh sb="0" eb="2">
      <t>マイスウ</t>
    </rPh>
    <phoneticPr fontId="3"/>
  </si>
  <si>
    <t>複製</t>
    <rPh sb="0" eb="2">
      <t>フクセイ</t>
    </rPh>
    <phoneticPr fontId="3"/>
  </si>
  <si>
    <t>単価</t>
    <rPh sb="0" eb="2">
      <t>タンカ</t>
    </rPh>
    <phoneticPr fontId="3"/>
  </si>
  <si>
    <t>打合経費</t>
    <rPh sb="0" eb="2">
      <t>ウチアワ</t>
    </rPh>
    <rPh sb="2" eb="4">
      <t>ケイヒ</t>
    </rPh>
    <phoneticPr fontId="3"/>
  </si>
  <si>
    <t>測量検定費</t>
    <rPh sb="0" eb="2">
      <t>ソクリョウ</t>
    </rPh>
    <rPh sb="2" eb="4">
      <t>ケンテイ</t>
    </rPh>
    <rPh sb="4" eb="5">
      <t>ヒ</t>
    </rPh>
    <phoneticPr fontId="3"/>
  </si>
  <si>
    <t>　(1)直接作業費</t>
    <rPh sb="4" eb="6">
      <t>チョクセツ</t>
    </rPh>
    <rPh sb="6" eb="8">
      <t>サギョウ</t>
    </rPh>
    <rPh sb="8" eb="9">
      <t>ヒ</t>
    </rPh>
    <phoneticPr fontId="5"/>
  </si>
  <si>
    <t>委　託　工　程</t>
    <rPh sb="0" eb="1">
      <t>イ</t>
    </rPh>
    <rPh sb="2" eb="3">
      <t>コトヅケ</t>
    </rPh>
    <phoneticPr fontId="3"/>
  </si>
  <si>
    <t>打ち合わせ経費内訳表</t>
    <rPh sb="7" eb="9">
      <t>ウチワケ</t>
    </rPh>
    <rPh sb="9" eb="10">
      <t>ヒョウ</t>
    </rPh>
    <phoneticPr fontId="2"/>
  </si>
  <si>
    <t>測量成果品検定料内訳表</t>
    <rPh sb="0" eb="2">
      <t>ソクリョウ</t>
    </rPh>
    <rPh sb="2" eb="4">
      <t>セイカ</t>
    </rPh>
    <rPh sb="4" eb="5">
      <t>ヒン</t>
    </rPh>
    <rPh sb="5" eb="7">
      <t>ケンテイ</t>
    </rPh>
    <rPh sb="7" eb="8">
      <t>リョウ</t>
    </rPh>
    <rPh sb="8" eb="10">
      <t>ウチワケ</t>
    </rPh>
    <rPh sb="10" eb="11">
      <t>ヒョウ</t>
    </rPh>
    <phoneticPr fontId="4"/>
  </si>
  <si>
    <t>別紙　打合せ経費内訳表</t>
    <rPh sb="0" eb="2">
      <t>ベッシ</t>
    </rPh>
    <rPh sb="3" eb="5">
      <t>ウチアワ</t>
    </rPh>
    <rPh sb="6" eb="8">
      <t>ケイヒ</t>
    </rPh>
    <rPh sb="8" eb="10">
      <t>ウチワケ</t>
    </rPh>
    <rPh sb="10" eb="11">
      <t>ヒョウ</t>
    </rPh>
    <phoneticPr fontId="5"/>
  </si>
  <si>
    <t>別紙　測量検定費内訳表</t>
    <rPh sb="0" eb="2">
      <t>ベッシ</t>
    </rPh>
    <rPh sb="3" eb="5">
      <t>ソクリョウ</t>
    </rPh>
    <rPh sb="5" eb="7">
      <t>ケンテイ</t>
    </rPh>
    <rPh sb="7" eb="8">
      <t>ヒ</t>
    </rPh>
    <rPh sb="8" eb="10">
      <t>ウチワケ</t>
    </rPh>
    <rPh sb="10" eb="11">
      <t>ヒョウ</t>
    </rPh>
    <phoneticPr fontId="5"/>
  </si>
  <si>
    <t>単価</t>
    <phoneticPr fontId="5"/>
  </si>
  <si>
    <t>金  額</t>
    <phoneticPr fontId="5"/>
  </si>
  <si>
    <t>別紙様式</t>
    <phoneticPr fontId="3"/>
  </si>
  <si>
    <t>別添様式　地籍調査事業算定簿</t>
    <rPh sb="0" eb="2">
      <t>ベッテン</t>
    </rPh>
    <rPh sb="2" eb="4">
      <t>ヨウシキ</t>
    </rPh>
    <rPh sb="5" eb="7">
      <t>チセキ</t>
    </rPh>
    <rPh sb="7" eb="9">
      <t>チョウサ</t>
    </rPh>
    <rPh sb="9" eb="11">
      <t>ジギョウ</t>
    </rPh>
    <rPh sb="11" eb="13">
      <t>サンテイ</t>
    </rPh>
    <rPh sb="13" eb="14">
      <t>ボ</t>
    </rPh>
    <phoneticPr fontId="5"/>
  </si>
  <si>
    <t>計</t>
    <phoneticPr fontId="2"/>
  </si>
  <si>
    <t>計</t>
    <phoneticPr fontId="4"/>
  </si>
  <si>
    <t>調査後　計画区総筆数</t>
    <rPh sb="2" eb="3">
      <t>ゴ</t>
    </rPh>
    <phoneticPr fontId="3"/>
  </si>
  <si>
    <r>
      <t>(周長)</t>
    </r>
    <r>
      <rPr>
        <vertAlign val="superscript"/>
        <sz val="9"/>
        <color indexed="56"/>
        <rFont val="ＭＳ Ｐゴシック"/>
        <family val="3"/>
        <charset val="128"/>
      </rPr>
      <t>2</t>
    </r>
    <r>
      <rPr>
        <sz val="9"/>
        <color indexed="56"/>
        <rFont val="ＭＳ Ｐゴシック"/>
        <family val="3"/>
        <charset val="128"/>
      </rPr>
      <t>／面積</t>
    </r>
    <phoneticPr fontId="3"/>
  </si>
  <si>
    <t>Ｙ 谷地田係数</t>
    <phoneticPr fontId="3"/>
  </si>
  <si>
    <t>ＹＣ</t>
    <phoneticPr fontId="3"/>
  </si>
  <si>
    <t>km</t>
    <phoneticPr fontId="3"/>
  </si>
  <si>
    <t>βＤ</t>
    <phoneticPr fontId="3"/>
  </si>
  <si>
    <t>βＦ</t>
    <phoneticPr fontId="3"/>
  </si>
  <si>
    <t>ＹＤ</t>
    <phoneticPr fontId="3"/>
  </si>
  <si>
    <t>β 視通係数</t>
    <phoneticPr fontId="3"/>
  </si>
  <si>
    <t>βＤ</t>
    <phoneticPr fontId="3"/>
  </si>
  <si>
    <t>基　準　金　額　に　乗　ず　べ　き　係　数</t>
    <phoneticPr fontId="3"/>
  </si>
  <si>
    <t>直接作業費</t>
    <phoneticPr fontId="3"/>
  </si>
  <si>
    <t>工程略称</t>
    <rPh sb="0" eb="2">
      <t>コウテイ</t>
    </rPh>
    <rPh sb="2" eb="3">
      <t>リャク</t>
    </rPh>
    <rPh sb="3" eb="4">
      <t>ショウ</t>
    </rPh>
    <phoneticPr fontId="3"/>
  </si>
  <si>
    <t>筆の広狭</t>
    <rPh sb="2" eb="3">
      <t>ヒロ</t>
    </rPh>
    <rPh sb="3" eb="4">
      <t>セマ</t>
    </rPh>
    <phoneticPr fontId="3"/>
  </si>
  <si>
    <t>筆の形状</t>
    <rPh sb="2" eb="4">
      <t>ケイジョウ</t>
    </rPh>
    <phoneticPr fontId="3"/>
  </si>
  <si>
    <t>連乗計</t>
    <phoneticPr fontId="3"/>
  </si>
  <si>
    <t>面   積</t>
    <phoneticPr fontId="3"/>
  </si>
  <si>
    <t>γ</t>
    <phoneticPr fontId="3"/>
  </si>
  <si>
    <t>δ</t>
    <phoneticPr fontId="3"/>
  </si>
  <si>
    <t>Ｅ</t>
    <phoneticPr fontId="4"/>
  </si>
  <si>
    <t>K㎡</t>
    <phoneticPr fontId="3"/>
  </si>
  <si>
    <t>用紙の規格</t>
    <phoneticPr fontId="3"/>
  </si>
  <si>
    <t>29.7×42</t>
    <phoneticPr fontId="3"/>
  </si>
  <si>
    <t>単  価</t>
    <phoneticPr fontId="2"/>
  </si>
  <si>
    <t>金  額</t>
    <phoneticPr fontId="2"/>
  </si>
  <si>
    <t>規   格</t>
    <phoneticPr fontId="2"/>
  </si>
  <si>
    <t>単  価</t>
    <phoneticPr fontId="2"/>
  </si>
  <si>
    <t>金  額</t>
    <phoneticPr fontId="2"/>
  </si>
  <si>
    <t>名   称</t>
    <phoneticPr fontId="2"/>
  </si>
  <si>
    <t>合  計</t>
    <phoneticPr fontId="2"/>
  </si>
  <si>
    <t>単  価</t>
    <phoneticPr fontId="2"/>
  </si>
  <si>
    <t>㎢</t>
    <phoneticPr fontId="4"/>
  </si>
  <si>
    <t>㎢</t>
    <phoneticPr fontId="4"/>
  </si>
  <si>
    <t>㎢</t>
    <phoneticPr fontId="5"/>
  </si>
  <si>
    <t>小計</t>
  </si>
  <si>
    <t>計</t>
  </si>
  <si>
    <t>　　（直接作業費の0.5％以内）</t>
  </si>
  <si>
    <t>←Ｅ</t>
    <phoneticPr fontId="2"/>
  </si>
  <si>
    <t>雑　　品</t>
    <phoneticPr fontId="2"/>
  </si>
  <si>
    <t>所要材料費の0.5％以内</t>
    <phoneticPr fontId="2"/>
  </si>
  <si>
    <t>←Ｄ</t>
    <phoneticPr fontId="2"/>
  </si>
  <si>
    <t>　(2)打合せ経費</t>
    <rPh sb="4" eb="6">
      <t>ウチアワ</t>
    </rPh>
    <rPh sb="7" eb="9">
      <t>ケイヒ</t>
    </rPh>
    <phoneticPr fontId="5"/>
  </si>
  <si>
    <t>工程別単価　Ｅ工程</t>
    <rPh sb="0" eb="3">
      <t>コウテイベツ</t>
    </rPh>
    <rPh sb="3" eb="5">
      <t>タンカ</t>
    </rPh>
    <rPh sb="7" eb="9">
      <t>コウテイ</t>
    </rPh>
    <phoneticPr fontId="4"/>
  </si>
  <si>
    <t>人</t>
    <rPh sb="0" eb="1">
      <t>ニン</t>
    </rPh>
    <phoneticPr fontId="2"/>
  </si>
  <si>
    <t>←Ａ</t>
    <phoneticPr fontId="4"/>
  </si>
  <si>
    <t>2　消耗品費等</t>
    <rPh sb="2" eb="4">
      <t>ショウモウ</t>
    </rPh>
    <rPh sb="4" eb="5">
      <t>ヒン</t>
    </rPh>
    <rPh sb="5" eb="6">
      <t>ヒ</t>
    </rPh>
    <rPh sb="6" eb="7">
      <t>トウ</t>
    </rPh>
    <phoneticPr fontId="4"/>
  </si>
  <si>
    <t>名　称</t>
    <rPh sb="0" eb="1">
      <t>ナ</t>
    </rPh>
    <rPh sb="2" eb="3">
      <t>ショウ</t>
    </rPh>
    <phoneticPr fontId="4"/>
  </si>
  <si>
    <t>規　　　格</t>
    <rPh sb="0" eb="1">
      <t>キ</t>
    </rPh>
    <rPh sb="4" eb="5">
      <t>カク</t>
    </rPh>
    <phoneticPr fontId="4"/>
  </si>
  <si>
    <t>数量</t>
    <phoneticPr fontId="4"/>
  </si>
  <si>
    <t>単位</t>
    <rPh sb="0" eb="2">
      <t>タンイ</t>
    </rPh>
    <phoneticPr fontId="4"/>
  </si>
  <si>
    <t>単　価</t>
    <rPh sb="0" eb="1">
      <t>タン</t>
    </rPh>
    <rPh sb="2" eb="3">
      <t>アタイ</t>
    </rPh>
    <phoneticPr fontId="4"/>
  </si>
  <si>
    <t>金　額</t>
    <rPh sb="0" eb="1">
      <t>キン</t>
    </rPh>
    <rPh sb="2" eb="3">
      <t>ガク</t>
    </rPh>
    <phoneticPr fontId="4"/>
  </si>
  <si>
    <t>備　　考</t>
    <rPh sb="0" eb="1">
      <t>ソナエ</t>
    </rPh>
    <rPh sb="3" eb="4">
      <t>コウ</t>
    </rPh>
    <phoneticPr fontId="4"/>
  </si>
  <si>
    <t>消耗品費等</t>
    <rPh sb="0" eb="3">
      <t>ショウモウヒン</t>
    </rPh>
    <rPh sb="3" eb="4">
      <t>ヒ</t>
    </rPh>
    <rPh sb="4" eb="5">
      <t>トウ</t>
    </rPh>
    <phoneticPr fontId="4"/>
  </si>
  <si>
    <t>直接作業費の3％以内</t>
    <rPh sb="0" eb="2">
      <t>チョクセツ</t>
    </rPh>
    <rPh sb="2" eb="4">
      <t>サギョウ</t>
    </rPh>
    <rPh sb="4" eb="5">
      <t>ヒ</t>
    </rPh>
    <rPh sb="8" eb="10">
      <t>イナイ</t>
    </rPh>
    <phoneticPr fontId="4"/>
  </si>
  <si>
    <t>計</t>
    <rPh sb="0" eb="1">
      <t>ケイ</t>
    </rPh>
    <phoneticPr fontId="4"/>
  </si>
  <si>
    <t>←Ｂ</t>
    <phoneticPr fontId="4"/>
  </si>
  <si>
    <t>名　　称</t>
    <phoneticPr fontId="2"/>
  </si>
  <si>
    <t>規　　　　格</t>
    <phoneticPr fontId="2"/>
  </si>
  <si>
    <t>数量</t>
  </si>
  <si>
    <t>単　価</t>
    <phoneticPr fontId="2"/>
  </si>
  <si>
    <t>金　額</t>
    <phoneticPr fontId="2"/>
  </si>
  <si>
    <t>筆界基準杭</t>
  </si>
  <si>
    <t>本</t>
  </si>
  <si>
    <t>市町村境界杭</t>
  </si>
  <si>
    <t>筆界杭</t>
    <rPh sb="0" eb="1">
      <t>フデ</t>
    </rPh>
    <rPh sb="1" eb="2">
      <t>サカイ</t>
    </rPh>
    <phoneticPr fontId="2"/>
  </si>
  <si>
    <t>雑品（所要材料費の0.5％以内）</t>
  </si>
  <si>
    <t>直接作業費</t>
    <rPh sb="0" eb="2">
      <t>チョクセツ</t>
    </rPh>
    <rPh sb="2" eb="4">
      <t>サギョウ</t>
    </rPh>
    <rPh sb="4" eb="5">
      <t>ヒ</t>
    </rPh>
    <phoneticPr fontId="4"/>
  </si>
  <si>
    <t>杭代</t>
    <rPh sb="0" eb="1">
      <t>クイ</t>
    </rPh>
    <rPh sb="1" eb="2">
      <t>ダイ</t>
    </rPh>
    <phoneticPr fontId="2"/>
  </si>
  <si>
    <t>Ｅ工程　杭本数</t>
  </si>
  <si>
    <t>※縮尺及び杭本数を下表を参照して入力する</t>
    <rPh sb="1" eb="3">
      <t>シュクシャク</t>
    </rPh>
    <rPh sb="3" eb="4">
      <t>オヨ</t>
    </rPh>
    <rPh sb="5" eb="6">
      <t>クイ</t>
    </rPh>
    <rPh sb="6" eb="8">
      <t>ホンスウ</t>
    </rPh>
    <rPh sb="9" eb="10">
      <t>カ</t>
    </rPh>
    <rPh sb="10" eb="11">
      <t>ヒョウ</t>
    </rPh>
    <rPh sb="12" eb="14">
      <t>サンショウ</t>
    </rPh>
    <rPh sb="16" eb="18">
      <t>ニュウリョク</t>
    </rPh>
    <phoneticPr fontId="2"/>
  </si>
  <si>
    <t>縮　　尺</t>
    <rPh sb="0" eb="4">
      <t>シュクシャク</t>
    </rPh>
    <phoneticPr fontId="2"/>
  </si>
  <si>
    <t>標　準</t>
    <phoneticPr fontId="2"/>
  </si>
  <si>
    <t>面　積</t>
    <phoneticPr fontId="2"/>
  </si>
  <si>
    <t>点　数</t>
    <phoneticPr fontId="2"/>
  </si>
  <si>
    <t>1/500</t>
    <phoneticPr fontId="4"/>
  </si>
  <si>
    <t>γ,δ連乗計</t>
    <phoneticPr fontId="2"/>
  </si>
  <si>
    <t>全筆界点数</t>
    <rPh sb="4" eb="5">
      <t>スウ</t>
    </rPh>
    <phoneticPr fontId="2"/>
  </si>
  <si>
    <t>　内市町村境界杭</t>
    <rPh sb="1" eb="2">
      <t>ウチ</t>
    </rPh>
    <phoneticPr fontId="2"/>
  </si>
  <si>
    <t>　内筆界杭</t>
    <rPh sb="1" eb="2">
      <t>ウチ</t>
    </rPh>
    <rPh sb="4" eb="5">
      <t>クイ</t>
    </rPh>
    <phoneticPr fontId="2"/>
  </si>
  <si>
    <t>参考　筆界杭等標準点数</t>
    <rPh sb="0" eb="2">
      <t>サンコウ</t>
    </rPh>
    <rPh sb="3" eb="4">
      <t>フデ</t>
    </rPh>
    <rPh sb="4" eb="5">
      <t>カイ</t>
    </rPh>
    <rPh sb="5" eb="6">
      <t>クイ</t>
    </rPh>
    <rPh sb="6" eb="7">
      <t>トウ</t>
    </rPh>
    <rPh sb="7" eb="9">
      <t>ヒョウジュン</t>
    </rPh>
    <rPh sb="9" eb="10">
      <t>テン</t>
    </rPh>
    <rPh sb="10" eb="11">
      <t>スウ</t>
    </rPh>
    <phoneticPr fontId="2"/>
  </si>
  <si>
    <t>点／ｋ㎡</t>
    <rPh sb="0" eb="1">
      <t>テン</t>
    </rPh>
    <phoneticPr fontId="2"/>
  </si>
  <si>
    <t>縮　　　　　　尺</t>
    <rPh sb="0" eb="8">
      <t>シュクシャク</t>
    </rPh>
    <phoneticPr fontId="2"/>
  </si>
  <si>
    <t>1/250</t>
    <phoneticPr fontId="2"/>
  </si>
  <si>
    <t>1/500</t>
    <phoneticPr fontId="2"/>
  </si>
  <si>
    <t>1/1000</t>
    <phoneticPr fontId="2"/>
  </si>
  <si>
    <t>1/2500</t>
    <phoneticPr fontId="2"/>
  </si>
  <si>
    <t>1/5000</t>
    <phoneticPr fontId="2"/>
  </si>
  <si>
    <t>※市町村境界の調査を実施しない場合は、市町村境界杭を筆界杭として計上する。</t>
    <rPh sb="7" eb="9">
      <t>チョウサ</t>
    </rPh>
    <rPh sb="10" eb="12">
      <t>ジッシ</t>
    </rPh>
    <rPh sb="28" eb="29">
      <t>クイ</t>
    </rPh>
    <rPh sb="32" eb="34">
      <t>ケイジョウ</t>
    </rPh>
    <phoneticPr fontId="2"/>
  </si>
  <si>
    <t>←Ａ+Ｂ+Ｃ+Ｆ+Ｇ+Ｈ+I</t>
    <phoneticPr fontId="2"/>
  </si>
  <si>
    <t>合  計</t>
    <phoneticPr fontId="2"/>
  </si>
  <si>
    <t>労務費</t>
  </si>
  <si>
    <t>←Ｂ</t>
  </si>
  <si>
    <t>名   称</t>
    <phoneticPr fontId="2"/>
  </si>
  <si>
    <t>規   格</t>
    <phoneticPr fontId="2"/>
  </si>
  <si>
    <t>単  価</t>
    <phoneticPr fontId="2"/>
  </si>
  <si>
    <t>金  額</t>
    <phoneticPr fontId="2"/>
  </si>
  <si>
    <t>備  考</t>
    <phoneticPr fontId="2"/>
  </si>
  <si>
    <t>雑　　品</t>
    <phoneticPr fontId="2"/>
  </si>
  <si>
    <t>所要材料費の0.5％以内</t>
    <phoneticPr fontId="2"/>
  </si>
  <si>
    <t>←Ｃ</t>
  </si>
  <si>
    <t>ﾄｰﾀﾙｽﾃｰｼｮﾝ</t>
    <phoneticPr fontId="2"/>
  </si>
  <si>
    <t>2級</t>
    <rPh sb="1" eb="2">
      <t>キュウ</t>
    </rPh>
    <phoneticPr fontId="2"/>
  </si>
  <si>
    <t>←Ｄ</t>
  </si>
  <si>
    <t>(A+B+C+D)</t>
  </si>
  <si>
    <t>←Ｅ</t>
  </si>
  <si>
    <t>←Ｆ（Ｄ＋Ｅ）</t>
  </si>
  <si>
    <t>４．安全費</t>
  </si>
  <si>
    <t>名   称</t>
    <phoneticPr fontId="2"/>
  </si>
  <si>
    <t>規   格</t>
    <phoneticPr fontId="2"/>
  </si>
  <si>
    <t>単  価</t>
    <phoneticPr fontId="2"/>
  </si>
  <si>
    <t>金  額</t>
    <phoneticPr fontId="2"/>
  </si>
  <si>
    <t>備  考</t>
    <phoneticPr fontId="2"/>
  </si>
  <si>
    <t>安 全 費</t>
    <phoneticPr fontId="2"/>
  </si>
  <si>
    <t>←Ｇ</t>
  </si>
  <si>
    <t>５．精度管理費</t>
  </si>
  <si>
    <t>名   称</t>
    <phoneticPr fontId="2"/>
  </si>
  <si>
    <t>規   格</t>
    <phoneticPr fontId="2"/>
  </si>
  <si>
    <t>単  価</t>
    <phoneticPr fontId="2"/>
  </si>
  <si>
    <t>金  額</t>
    <phoneticPr fontId="2"/>
  </si>
  <si>
    <t>備  考</t>
    <phoneticPr fontId="2"/>
  </si>
  <si>
    <t>直接作業費の7％以内</t>
    <phoneticPr fontId="2"/>
  </si>
  <si>
    <t>←Ｈ</t>
  </si>
  <si>
    <t>６．消耗品費</t>
    <rPh sb="2" eb="4">
      <t>ショウモウ</t>
    </rPh>
    <rPh sb="4" eb="5">
      <t>ヒン</t>
    </rPh>
    <phoneticPr fontId="2"/>
  </si>
  <si>
    <t>消耗品費</t>
    <rPh sb="0" eb="2">
      <t>ショウモウ</t>
    </rPh>
    <rPh sb="2" eb="3">
      <t>ヒン</t>
    </rPh>
    <phoneticPr fontId="2"/>
  </si>
  <si>
    <t>直接作業費の5％以内</t>
    <phoneticPr fontId="2"/>
  </si>
  <si>
    <t>←I</t>
    <phoneticPr fontId="2"/>
  </si>
  <si>
    <t>←Ａ+Ｂ+Ｃ+Ｆ+Ｇ+Ｈ+I</t>
    <phoneticPr fontId="2"/>
  </si>
  <si>
    <t>安 全 費</t>
    <phoneticPr fontId="2"/>
  </si>
  <si>
    <t>直接作業費の7％以内</t>
    <phoneticPr fontId="2"/>
  </si>
  <si>
    <t>直接作業費の5％以内</t>
    <phoneticPr fontId="2"/>
  </si>
  <si>
    <t>←I</t>
    <phoneticPr fontId="2"/>
  </si>
  <si>
    <t>一筆地測量（ＦⅡ－1）</t>
    <rPh sb="0" eb="2">
      <t>イッピツ</t>
    </rPh>
    <rPh sb="2" eb="3">
      <t>チ</t>
    </rPh>
    <rPh sb="3" eb="5">
      <t>ソクリョウ</t>
    </rPh>
    <phoneticPr fontId="4"/>
  </si>
  <si>
    <t>工程別単価　　ＦⅡ‐1工程</t>
    <phoneticPr fontId="2"/>
  </si>
  <si>
    <t>筆界点</t>
    <rPh sb="0" eb="2">
      <t>ヒッカイ</t>
    </rPh>
    <rPh sb="2" eb="3">
      <t>テン</t>
    </rPh>
    <phoneticPr fontId="4"/>
  </si>
  <si>
    <t>プレート</t>
    <phoneticPr fontId="4"/>
  </si>
  <si>
    <t>3　安全費</t>
    <phoneticPr fontId="4"/>
  </si>
  <si>
    <t>←Ｃ</t>
    <phoneticPr fontId="4"/>
  </si>
  <si>
    <t>（Ａ+Ｄ）</t>
    <phoneticPr fontId="4"/>
  </si>
  <si>
    <t>←Ａ＋Ｂ＋Ｃ</t>
    <phoneticPr fontId="4"/>
  </si>
  <si>
    <t>杭代：Ｅ工程　実施面積あたりの材料費</t>
    <phoneticPr fontId="2"/>
  </si>
  <si>
    <r>
      <t>≪参考≫　１㎞</t>
    </r>
    <r>
      <rPr>
        <vertAlign val="superscript"/>
        <sz val="10"/>
        <color indexed="17"/>
        <rFont val="ＭＳ 明朝"/>
        <family val="1"/>
        <charset val="128"/>
      </rPr>
      <t>2</t>
    </r>
    <r>
      <rPr>
        <sz val="10"/>
        <color indexed="17"/>
        <rFont val="ＭＳ 明朝"/>
        <family val="1"/>
        <charset val="128"/>
      </rPr>
      <t>あたり材料費（杭代）</t>
    </r>
    <rPh sb="1" eb="3">
      <t>サンコウ</t>
    </rPh>
    <rPh sb="15" eb="16">
      <t>クイ</t>
    </rPh>
    <rPh sb="16" eb="17">
      <t>ダイ</t>
    </rPh>
    <phoneticPr fontId="2"/>
  </si>
  <si>
    <t>プラ杭</t>
    <rPh sb="2" eb="3">
      <t>クイ</t>
    </rPh>
    <phoneticPr fontId="4"/>
  </si>
  <si>
    <t>7×7×60㎝</t>
    <phoneticPr fontId="2"/>
  </si>
  <si>
    <t>(A+B+C+D+E)</t>
    <phoneticPr fontId="2"/>
  </si>
  <si>
    <t>(A+B+D+E)</t>
    <phoneticPr fontId="2"/>
  </si>
  <si>
    <t>Ｅ</t>
  </si>
  <si>
    <t>ＦⅠ</t>
    <phoneticPr fontId="3"/>
  </si>
  <si>
    <t>ＦⅡ-1</t>
    <phoneticPr fontId="3"/>
  </si>
  <si>
    <t>換算面積区分</t>
    <rPh sb="0" eb="2">
      <t>カンザン</t>
    </rPh>
    <rPh sb="2" eb="4">
      <t>メンセキ</t>
    </rPh>
    <rPh sb="4" eb="6">
      <t>クブン</t>
    </rPh>
    <phoneticPr fontId="3"/>
  </si>
  <si>
    <t>杭代</t>
  </si>
  <si>
    <t>（改正前）</t>
    <rPh sb="1" eb="3">
      <t>カイセイ</t>
    </rPh>
    <rPh sb="3" eb="4">
      <t>マエ</t>
    </rPh>
    <phoneticPr fontId="3"/>
  </si>
  <si>
    <t>（改正後）</t>
    <rPh sb="1" eb="3">
      <t>カイセイ</t>
    </rPh>
    <rPh sb="3" eb="4">
      <t>ゴ</t>
    </rPh>
    <phoneticPr fontId="3"/>
  </si>
  <si>
    <t>　直　接　経　費</t>
    <rPh sb="1" eb="2">
      <t>チョク</t>
    </rPh>
    <rPh sb="3" eb="4">
      <t>セツ</t>
    </rPh>
    <rPh sb="5" eb="6">
      <t>キョウ</t>
    </rPh>
    <rPh sb="7" eb="8">
      <t>ヒ</t>
    </rPh>
    <phoneticPr fontId="5"/>
  </si>
  <si>
    <t>　(3)諸経費</t>
    <rPh sb="4" eb="7">
      <t>ショケイヒ</t>
    </rPh>
    <phoneticPr fontId="5"/>
  </si>
  <si>
    <t>　(4)測量検定費</t>
    <rPh sb="4" eb="6">
      <t>ソクリョウ</t>
    </rPh>
    <rPh sb="6" eb="8">
      <t>ケンテイ</t>
    </rPh>
    <rPh sb="8" eb="9">
      <t>ヒ</t>
    </rPh>
    <phoneticPr fontId="5"/>
  </si>
  <si>
    <t>GNSS測量機</t>
    <rPh sb="4" eb="6">
      <t>ソクリョウ</t>
    </rPh>
    <rPh sb="6" eb="7">
      <t>キ</t>
    </rPh>
    <phoneticPr fontId="2"/>
  </si>
  <si>
    <t>7×7×45cm</t>
    <phoneticPr fontId="2"/>
  </si>
  <si>
    <t>7×7×45cm</t>
    <phoneticPr fontId="2"/>
  </si>
  <si>
    <t>4.5×4.5×45cm</t>
    <phoneticPr fontId="2"/>
  </si>
  <si>
    <t>4.5×4.5×45cm</t>
    <phoneticPr fontId="2"/>
  </si>
  <si>
    <t>7×7×60cm</t>
    <phoneticPr fontId="2"/>
  </si>
  <si>
    <t>計画区面積</t>
    <phoneticPr fontId="3"/>
  </si>
  <si>
    <t>C</t>
    <phoneticPr fontId="3"/>
  </si>
  <si>
    <t>工程別単価　　Ｃ工程（地籍図根三角測量）</t>
    <rPh sb="11" eb="13">
      <t>チセキ</t>
    </rPh>
    <rPh sb="13" eb="14">
      <t>ズ</t>
    </rPh>
    <rPh sb="14" eb="15">
      <t>コン</t>
    </rPh>
    <rPh sb="15" eb="17">
      <t>サンカク</t>
    </rPh>
    <rPh sb="17" eb="19">
      <t>ソクリョウ</t>
    </rPh>
    <phoneticPr fontId="2"/>
  </si>
  <si>
    <t>備 考</t>
    <phoneticPr fontId="2"/>
  </si>
  <si>
    <t>単  価</t>
    <phoneticPr fontId="2"/>
  </si>
  <si>
    <t>備  考</t>
    <phoneticPr fontId="2"/>
  </si>
  <si>
    <t>小　計</t>
    <phoneticPr fontId="2"/>
  </si>
  <si>
    <t>雑 器 具</t>
    <rPh sb="4" eb="5">
      <t>グ</t>
    </rPh>
    <phoneticPr fontId="2"/>
  </si>
  <si>
    <t>直接作業費の0.5％以内</t>
    <phoneticPr fontId="2"/>
  </si>
  <si>
    <t>金  額</t>
    <phoneticPr fontId="2"/>
  </si>
  <si>
    <t>直接作業費の9％以内</t>
    <phoneticPr fontId="2"/>
  </si>
  <si>
    <t>名   称</t>
    <phoneticPr fontId="2"/>
  </si>
  <si>
    <t>直接作業費の5％以内</t>
    <phoneticPr fontId="2"/>
  </si>
  <si>
    <t>←Ａ+Ｂ+Ｃ+Ｆ+Ｇ+Ｈ+Ｉ</t>
    <phoneticPr fontId="2"/>
  </si>
  <si>
    <t>測量技師</t>
    <phoneticPr fontId="4"/>
  </si>
  <si>
    <t>測量主任技師</t>
    <rPh sb="2" eb="4">
      <t>シュニン</t>
    </rPh>
    <rPh sb="4" eb="6">
      <t>ギシ</t>
    </rPh>
    <phoneticPr fontId="2"/>
  </si>
  <si>
    <t>金属標</t>
    <rPh sb="0" eb="2">
      <t>キンゾク</t>
    </rPh>
    <rPh sb="2" eb="3">
      <t>シルベ</t>
    </rPh>
    <phoneticPr fontId="4"/>
  </si>
  <si>
    <t>ハンドホール</t>
    <phoneticPr fontId="4"/>
  </si>
  <si>
    <t>１級</t>
    <rPh sb="1" eb="2">
      <t>キュウ</t>
    </rPh>
    <phoneticPr fontId="2"/>
  </si>
  <si>
    <t>GNSS解析用計算機</t>
    <rPh sb="4" eb="6">
      <t>カイセキ</t>
    </rPh>
    <rPh sb="6" eb="7">
      <t>ヨウ</t>
    </rPh>
    <rPh sb="7" eb="10">
      <t>ケイサンキ</t>
    </rPh>
    <phoneticPr fontId="2"/>
  </si>
  <si>
    <t>直接作業費の3.0％以内</t>
    <phoneticPr fontId="2"/>
  </si>
  <si>
    <t>直接作業費の3.0％以内</t>
    <phoneticPr fontId="2"/>
  </si>
  <si>
    <t>（多角点）</t>
    <rPh sb="1" eb="3">
      <t>タカク</t>
    </rPh>
    <rPh sb="3" eb="4">
      <t>テン</t>
    </rPh>
    <phoneticPr fontId="4"/>
  </si>
  <si>
    <t>7×7×60㎝</t>
    <phoneticPr fontId="4"/>
  </si>
  <si>
    <t>ﾊﾟｰｿﾅﾙｺﾝﾋﾟｭｰﾀ</t>
    <phoneticPr fontId="4"/>
  </si>
  <si>
    <t>ﾃﾞｨｽｸﾄｯﾌﾟ型</t>
    <rPh sb="9" eb="10">
      <t>ガタ</t>
    </rPh>
    <phoneticPr fontId="4"/>
  </si>
  <si>
    <t>工程別単価　　ＦⅠ工程　　（D工程省略）</t>
    <rPh sb="15" eb="17">
      <t>コウテイ</t>
    </rPh>
    <rPh sb="17" eb="19">
      <t>ショウリャク</t>
    </rPh>
    <phoneticPr fontId="2"/>
  </si>
  <si>
    <t>←安全費</t>
    <rPh sb="1" eb="3">
      <t>アンゼン</t>
    </rPh>
    <rPh sb="3" eb="4">
      <t>ヒ</t>
    </rPh>
    <phoneticPr fontId="4"/>
  </si>
  <si>
    <t>その他</t>
    <rPh sb="2" eb="3">
      <t>タ</t>
    </rPh>
    <phoneticPr fontId="4"/>
  </si>
  <si>
    <t>市街Ⅰ・市街Ⅱ</t>
    <rPh sb="0" eb="2">
      <t>シガイ</t>
    </rPh>
    <rPh sb="4" eb="6">
      <t>シガイ</t>
    </rPh>
    <phoneticPr fontId="4"/>
  </si>
  <si>
    <t>市Ⅰ</t>
    <rPh sb="0" eb="1">
      <t>シ</t>
    </rPh>
    <phoneticPr fontId="3"/>
  </si>
  <si>
    <t>βＦⅠ</t>
    <phoneticPr fontId="3"/>
  </si>
  <si>
    <t>D省略</t>
    <rPh sb="1" eb="3">
      <t>ショウリャク</t>
    </rPh>
    <phoneticPr fontId="3"/>
  </si>
  <si>
    <t>γＦⅠ</t>
    <phoneticPr fontId="3"/>
  </si>
  <si>
    <t>調査前　計画区総筆数</t>
    <phoneticPr fontId="3"/>
  </si>
  <si>
    <t>調査前</t>
    <phoneticPr fontId="3"/>
  </si>
  <si>
    <t>平均</t>
    <rPh sb="0" eb="2">
      <t>ヘイキン</t>
    </rPh>
    <phoneticPr fontId="3"/>
  </si>
  <si>
    <t>調査後</t>
    <phoneticPr fontId="3"/>
  </si>
  <si>
    <t>φ75×90㎜</t>
  </si>
  <si>
    <t>台時</t>
    <rPh sb="0" eb="1">
      <t>ダイ</t>
    </rPh>
    <rPh sb="1" eb="2">
      <t>ジ</t>
    </rPh>
    <phoneticPr fontId="4"/>
  </si>
  <si>
    <t>コンクリート杭</t>
    <rPh sb="6" eb="7">
      <t>クイ</t>
    </rPh>
    <phoneticPr fontId="4"/>
  </si>
  <si>
    <t>10×10×70㎜</t>
    <phoneticPr fontId="4"/>
  </si>
  <si>
    <t>Ｄ工程省略</t>
    <phoneticPr fontId="4"/>
  </si>
  <si>
    <t>D</t>
    <phoneticPr fontId="3"/>
  </si>
  <si>
    <t>（基準金額）</t>
    <phoneticPr fontId="3"/>
  </si>
  <si>
    <t>βＦⅡ-1</t>
    <phoneticPr fontId="3"/>
  </si>
  <si>
    <t>中間時</t>
    <rPh sb="0" eb="2">
      <t>チュウカン</t>
    </rPh>
    <phoneticPr fontId="2"/>
  </si>
  <si>
    <t xml:space="preserve"> ←50万円以上1億円未満</t>
    <rPh sb="4" eb="6">
      <t>マンエン</t>
    </rPh>
    <rPh sb="6" eb="8">
      <t>イジョウ</t>
    </rPh>
    <rPh sb="9" eb="11">
      <t>オクエン</t>
    </rPh>
    <rPh sb="11" eb="13">
      <t>ミマン</t>
    </rPh>
    <phoneticPr fontId="4"/>
  </si>
  <si>
    <t>F-2工程</t>
    <phoneticPr fontId="4"/>
  </si>
  <si>
    <t>γＦⅡ－1,Ｇ</t>
    <phoneticPr fontId="3"/>
  </si>
  <si>
    <r>
      <t>計　画　区　合　計　　（</t>
    </r>
    <r>
      <rPr>
        <sz val="11"/>
        <color rgb="FFFF0000"/>
        <rFont val="ＭＳ Ｐゴシック"/>
        <family val="3"/>
        <charset val="128"/>
      </rPr>
      <t>C +</t>
    </r>
    <r>
      <rPr>
        <sz val="11"/>
        <color rgb="FF002060"/>
        <rFont val="ＭＳ Ｐゴシック"/>
        <family val="3"/>
        <charset val="128"/>
      </rPr>
      <t xml:space="preserve"> </t>
    </r>
    <r>
      <rPr>
        <sz val="11"/>
        <color rgb="FFFF0000"/>
        <rFont val="ＭＳ Ｐゴシック"/>
        <family val="3"/>
        <charset val="128"/>
      </rPr>
      <t>Ｅ ＋ ＦⅠ ＋ ＦⅡ-1　</t>
    </r>
    <r>
      <rPr>
        <sz val="11"/>
        <color rgb="FF002060"/>
        <rFont val="ＭＳ Ｐゴシック"/>
        <family val="3"/>
        <charset val="128"/>
      </rPr>
      <t>の各一部 ）</t>
    </r>
    <rPh sb="31" eb="34">
      <t>カクイチブ</t>
    </rPh>
    <phoneticPr fontId="3"/>
  </si>
  <si>
    <t>平坦地</t>
    <rPh sb="0" eb="2">
      <t>ヘイタン</t>
    </rPh>
    <rPh sb="2" eb="3">
      <t>チ</t>
    </rPh>
    <phoneticPr fontId="3"/>
  </si>
  <si>
    <t>地籍調査事業費算定簿　（東町 １ 地区）</t>
    <rPh sb="12" eb="13">
      <t>ヒガシ</t>
    </rPh>
    <rPh sb="13" eb="14">
      <t>マチ</t>
    </rPh>
    <rPh sb="17" eb="19">
      <t>チク</t>
    </rPh>
    <phoneticPr fontId="3"/>
  </si>
  <si>
    <t>20.1</t>
    <phoneticPr fontId="3"/>
  </si>
  <si>
    <t>1.1</t>
    <phoneticPr fontId="3"/>
  </si>
  <si>
    <t>測量主任技師</t>
    <rPh sb="0" eb="2">
      <t>ソクリョウ</t>
    </rPh>
    <rPh sb="2" eb="4">
      <t>シュニン</t>
    </rPh>
    <rPh sb="4" eb="6">
      <t>ギシ</t>
    </rPh>
    <phoneticPr fontId="2"/>
  </si>
  <si>
    <t>人</t>
    <phoneticPr fontId="2"/>
  </si>
  <si>
    <t>R７</t>
    <phoneticPr fontId="3"/>
  </si>
  <si>
    <t>測量補助員</t>
    <rPh sb="0" eb="2">
      <t>ソクリョウ</t>
    </rPh>
    <rPh sb="2" eb="5">
      <t>ホジョイン</t>
    </rPh>
    <phoneticPr fontId="4"/>
  </si>
  <si>
    <t>測量補助員</t>
    <rPh sb="0" eb="5">
      <t>ソクリョウホジョイン</t>
    </rPh>
    <phoneticPr fontId="2"/>
  </si>
  <si>
    <t>測量補助員</t>
    <rPh sb="0" eb="5">
      <t>ソクリョウホジョイン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</si>
</sst>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76" formatCode="0.0"/>
    <numFmt numFmtId="177" formatCode="0.00_);[Red]\(0.00\)"/>
    <numFmt numFmtId="178" formatCode="0.0_);[Red]\(0.0\)"/>
    <numFmt numFmtId="179" formatCode="#,##0_);[Red]\(#,##0\)"/>
    <numFmt numFmtId="181" formatCode="0.0_ "/>
    <numFmt numFmtId="182" formatCode="0.00_ "/>
    <numFmt numFmtId="183" formatCode="0.000_ "/>
    <numFmt numFmtId="184" formatCode="#,##0\ \ \ "/>
    <numFmt numFmtId="185" formatCode="#,##0;&quot;▲ &quot;#,##0"/>
    <numFmt numFmtId="187" formatCode="#,##0.00_);\(#,##0.00\)"/>
    <numFmt numFmtId="188" formatCode="#,##0.00_);[Red]\(#,##0.00\)"/>
    <numFmt numFmtId="189" formatCode="#,##0.0_);[Red]\(#,##0.0\)"/>
    <numFmt numFmtId="190" formatCode="0.000_);[Red]\(0.000\)"/>
    <numFmt numFmtId="191" formatCode="0.0%"/>
    <numFmt numFmtId="192" formatCode="0.0000_);[Red]\(0.0000\)"/>
    <numFmt numFmtId="193" formatCode="0.000"/>
  </numFmts>
  <fonts count="45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明朝"/>
      <family val="1"/>
      <charset val="128"/>
    </font>
    <font>
      <sz val="6"/>
      <name val="ＭＳ 明朝"/>
      <family val="1"/>
      <charset val="128"/>
    </font>
    <font>
      <sz val="6.5"/>
      <name val="ＭＳ ゴシック"/>
      <family val="3"/>
      <charset val="128"/>
    </font>
    <font>
      <sz val="9"/>
      <color indexed="56"/>
      <name val="ＭＳ Ｐゴシック"/>
      <family val="3"/>
      <charset val="128"/>
    </font>
    <font>
      <vertAlign val="superscript"/>
      <sz val="9"/>
      <color indexed="56"/>
      <name val="ＭＳ Ｐゴシック"/>
      <family val="3"/>
      <charset val="128"/>
    </font>
    <font>
      <sz val="10"/>
      <color indexed="17"/>
      <name val="ＭＳ 明朝"/>
      <family val="1"/>
      <charset val="128"/>
    </font>
    <font>
      <vertAlign val="superscript"/>
      <sz val="10"/>
      <color indexed="17"/>
      <name val="ＭＳ 明朝"/>
      <family val="1"/>
      <charset val="128"/>
    </font>
    <font>
      <sz val="12"/>
      <color rgb="FF002060"/>
      <name val="ＭＳ 明朝"/>
      <family val="1"/>
      <charset val="128"/>
    </font>
    <font>
      <sz val="11"/>
      <color rgb="FF002060"/>
      <name val="ＭＳ 明朝"/>
      <family val="1"/>
      <charset val="128"/>
    </font>
    <font>
      <sz val="9"/>
      <color rgb="FF002060"/>
      <name val="ＭＳ 明朝"/>
      <family val="1"/>
      <charset val="128"/>
    </font>
    <font>
      <sz val="13"/>
      <color rgb="FF002060"/>
      <name val="ＭＳ 明朝"/>
      <family val="1"/>
      <charset val="128"/>
    </font>
    <font>
      <sz val="10"/>
      <color rgb="FF002060"/>
      <name val="ＭＳ 明朝"/>
      <family val="1"/>
      <charset val="128"/>
    </font>
    <font>
      <sz val="12"/>
      <color rgb="FF002060"/>
      <name val="ＭＳ ゴシック"/>
      <family val="3"/>
      <charset val="128"/>
    </font>
    <font>
      <sz val="11"/>
      <color rgb="FF002060"/>
      <name val="ＭＳ ゴシック"/>
      <family val="3"/>
      <charset val="128"/>
    </font>
    <font>
      <sz val="11"/>
      <color rgb="FF002060"/>
      <name val="ＭＳ Ｐゴシック"/>
      <family val="3"/>
      <charset val="128"/>
    </font>
    <font>
      <sz val="13"/>
      <color rgb="FF002060"/>
      <name val="ＭＳ Ｐゴシック"/>
      <family val="3"/>
      <charset val="128"/>
    </font>
    <font>
      <sz val="12"/>
      <color rgb="FF002060"/>
      <name val="ＭＳ Ｐゴシック"/>
      <family val="3"/>
      <charset val="128"/>
    </font>
    <font>
      <sz val="9"/>
      <color rgb="FF002060"/>
      <name val="ＭＳ Ｐゴシック"/>
      <family val="3"/>
      <charset val="128"/>
    </font>
    <font>
      <sz val="18"/>
      <color rgb="FF002060"/>
      <name val="ＭＳ Ｐゴシック"/>
      <family val="3"/>
      <charset val="128"/>
    </font>
    <font>
      <b/>
      <sz val="11"/>
      <color rgb="FF002060"/>
      <name val="ＭＳ Ｐゴシック"/>
      <family val="3"/>
      <charset val="128"/>
    </font>
    <font>
      <sz val="8"/>
      <color rgb="FF002060"/>
      <name val="ＭＳ Ｐゴシック"/>
      <family val="3"/>
      <charset val="128"/>
    </font>
    <font>
      <sz val="10"/>
      <color rgb="FF002060"/>
      <name val="ＭＳ Ｐゴシック"/>
      <family val="3"/>
      <charset val="128"/>
    </font>
    <font>
      <b/>
      <sz val="11"/>
      <color rgb="FF002060"/>
      <name val="ＭＳ 明朝"/>
      <family val="1"/>
      <charset val="128"/>
    </font>
    <font>
      <b/>
      <sz val="10"/>
      <color rgb="FF002060"/>
      <name val="ＭＳ 明朝"/>
      <family val="1"/>
      <charset val="128"/>
    </font>
    <font>
      <b/>
      <sz val="9"/>
      <color rgb="FF002060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10"/>
      <color rgb="FF00B050"/>
      <name val="ＭＳ 明朝"/>
      <family val="1"/>
      <charset val="128"/>
    </font>
    <font>
      <sz val="9"/>
      <color rgb="FF00B050"/>
      <name val="ＭＳ 明朝"/>
      <family val="1"/>
      <charset val="128"/>
    </font>
    <font>
      <sz val="11"/>
      <color rgb="FF7030A0"/>
      <name val="ＭＳ 明朝"/>
      <family val="1"/>
      <charset val="128"/>
    </font>
    <font>
      <sz val="12"/>
      <color rgb="FF7030A0"/>
      <name val="ＭＳ 明朝"/>
      <family val="1"/>
      <charset val="128"/>
    </font>
    <font>
      <sz val="10"/>
      <color rgb="FF7030A0"/>
      <name val="ＭＳ 明朝"/>
      <family val="1"/>
      <charset val="128"/>
    </font>
    <font>
      <sz val="9"/>
      <color rgb="FF7030A0"/>
      <name val="ＭＳ 明朝"/>
      <family val="1"/>
      <charset val="128"/>
    </font>
    <font>
      <sz val="26"/>
      <color rgb="FF00206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0" tint="-0.14999847407452621"/>
      <name val="ＭＳ 明朝"/>
      <family val="1"/>
      <charset val="128"/>
    </font>
    <font>
      <b/>
      <i/>
      <sz val="13"/>
      <color rgb="FF002060"/>
      <name val="ＭＳ 明朝"/>
      <family val="1"/>
      <charset val="128"/>
    </font>
    <font>
      <b/>
      <i/>
      <sz val="11"/>
      <color rgb="FF002060"/>
      <name val="ＭＳ 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79998168889431442"/>
        <bgColor indexed="64"/>
      </patternFill>
    </fill>
  </fills>
  <borders count="14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double">
        <color indexed="64"/>
      </right>
      <top style="medium">
        <color rgb="FFFF0000"/>
      </top>
      <bottom style="thin">
        <color indexed="64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rgb="FFFF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FF0000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dotted">
        <color rgb="FFFF0000"/>
      </bottom>
      <diagonal/>
    </border>
    <border>
      <left style="medium">
        <color rgb="FFFF0000"/>
      </left>
      <right style="medium">
        <color rgb="FFFF0000"/>
      </right>
      <top style="dotted">
        <color rgb="FFFF0000"/>
      </top>
      <bottom style="dotted">
        <color rgb="FFFF0000"/>
      </bottom>
      <diagonal/>
    </border>
    <border>
      <left style="thin">
        <color indexed="64"/>
      </left>
      <right style="medium">
        <color rgb="FFFF0000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medium">
        <color rgb="FFFF0000"/>
      </left>
      <right style="double">
        <color indexed="64"/>
      </right>
      <top style="dotted">
        <color auto="1"/>
      </top>
      <bottom style="dotted">
        <color auto="1"/>
      </bottom>
      <diagonal/>
    </border>
    <border>
      <left style="medium">
        <color rgb="FFFF0000"/>
      </left>
      <right style="double">
        <color indexed="64"/>
      </right>
      <top style="thin">
        <color indexed="64"/>
      </top>
      <bottom/>
      <diagonal/>
    </border>
    <border>
      <left/>
      <right style="medium">
        <color rgb="FFFF0000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hair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3" fillId="0" borderId="0"/>
  </cellStyleXfs>
  <cellXfs count="776">
    <xf numFmtId="0" fontId="0" fillId="0" borderId="0" xfId="0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38" fontId="11" fillId="0" borderId="0" xfId="0" applyNumberFormat="1" applyFont="1" applyBorder="1" applyAlignment="1">
      <alignment vertical="center"/>
    </xf>
    <xf numFmtId="182" fontId="11" fillId="0" borderId="1" xfId="0" applyNumberFormat="1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38" fontId="11" fillId="0" borderId="2" xfId="1" applyFont="1" applyBorder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12" fillId="0" borderId="0" xfId="0" applyFont="1"/>
    <xf numFmtId="0" fontId="13" fillId="0" borderId="0" xfId="0" applyFont="1"/>
    <xf numFmtId="0" fontId="13" fillId="0" borderId="3" xfId="0" applyFont="1" applyBorder="1" applyAlignment="1">
      <alignment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/>
    <xf numFmtId="0" fontId="11" fillId="0" borderId="6" xfId="0" applyFont="1" applyBorder="1"/>
    <xf numFmtId="0" fontId="10" fillId="0" borderId="6" xfId="0" applyFont="1" applyBorder="1"/>
    <xf numFmtId="0" fontId="10" fillId="0" borderId="0" xfId="0" applyFont="1" applyBorder="1"/>
    <xf numFmtId="3" fontId="10" fillId="0" borderId="6" xfId="0" applyNumberFormat="1" applyFont="1" applyBorder="1"/>
    <xf numFmtId="3" fontId="10" fillId="0" borderId="0" xfId="0" applyNumberFormat="1" applyFont="1" applyBorder="1"/>
    <xf numFmtId="0" fontId="14" fillId="0" borderId="6" xfId="0" applyFont="1" applyBorder="1"/>
    <xf numFmtId="0" fontId="13" fillId="0" borderId="7" xfId="0" applyFont="1" applyBorder="1" applyAlignment="1"/>
    <xf numFmtId="0" fontId="13" fillId="0" borderId="8" xfId="0" applyFont="1" applyBorder="1" applyAlignment="1"/>
    <xf numFmtId="3" fontId="11" fillId="0" borderId="9" xfId="0" applyNumberFormat="1" applyFont="1" applyBorder="1"/>
    <xf numFmtId="3" fontId="10" fillId="0" borderId="9" xfId="0" applyNumberFormat="1" applyFont="1" applyBorder="1"/>
    <xf numFmtId="184" fontId="15" fillId="0" borderId="10" xfId="0" applyNumberFormat="1" applyFont="1" applyBorder="1" applyAlignment="1"/>
    <xf numFmtId="3" fontId="14" fillId="0" borderId="8" xfId="0" applyNumberFormat="1" applyFont="1" applyBorder="1"/>
    <xf numFmtId="3" fontId="11" fillId="0" borderId="6" xfId="0" applyNumberFormat="1" applyFont="1" applyBorder="1"/>
    <xf numFmtId="3" fontId="11" fillId="0" borderId="0" xfId="0" applyNumberFormat="1" applyFont="1" applyBorder="1"/>
    <xf numFmtId="184" fontId="10" fillId="0" borderId="0" xfId="0" applyNumberFormat="1" applyFont="1" applyBorder="1"/>
    <xf numFmtId="0" fontId="11" fillId="0" borderId="8" xfId="0" applyFont="1" applyBorder="1" applyAlignment="1">
      <alignment horizontal="center"/>
    </xf>
    <xf numFmtId="3" fontId="11" fillId="0" borderId="8" xfId="0" applyNumberFormat="1" applyFont="1" applyBorder="1"/>
    <xf numFmtId="0" fontId="10" fillId="0" borderId="9" xfId="0" applyFont="1" applyBorder="1"/>
    <xf numFmtId="3" fontId="16" fillId="0" borderId="9" xfId="0" applyNumberFormat="1" applyFont="1" applyBorder="1" applyAlignment="1"/>
    <xf numFmtId="0" fontId="14" fillId="0" borderId="8" xfId="0" applyFont="1" applyBorder="1"/>
    <xf numFmtId="3" fontId="17" fillId="0" borderId="6" xfId="0" applyNumberFormat="1" applyFont="1" applyBorder="1"/>
    <xf numFmtId="3" fontId="17" fillId="0" borderId="0" xfId="0" applyNumberFormat="1" applyFont="1" applyBorder="1"/>
    <xf numFmtId="4" fontId="11" fillId="0" borderId="8" xfId="0" applyNumberFormat="1" applyFont="1" applyBorder="1"/>
    <xf numFmtId="3" fontId="11" fillId="0" borderId="8" xfId="0" applyNumberFormat="1" applyFont="1" applyBorder="1" applyAlignment="1">
      <alignment horizontal="right"/>
    </xf>
    <xf numFmtId="3" fontId="16" fillId="0" borderId="9" xfId="0" applyNumberFormat="1" applyFont="1" applyBorder="1" applyAlignment="1">
      <alignment horizontal="right"/>
    </xf>
    <xf numFmtId="0" fontId="14" fillId="0" borderId="7" xfId="0" applyNumberFormat="1" applyFont="1" applyBorder="1" applyAlignment="1">
      <alignment horizontal="left"/>
    </xf>
    <xf numFmtId="0" fontId="11" fillId="0" borderId="6" xfId="0" applyFont="1" applyBorder="1" applyAlignment="1">
      <alignment horizontal="center"/>
    </xf>
    <xf numFmtId="0" fontId="14" fillId="0" borderId="11" xfId="0" applyFont="1" applyBorder="1"/>
    <xf numFmtId="184" fontId="10" fillId="0" borderId="9" xfId="0" applyNumberFormat="1" applyFont="1" applyBorder="1"/>
    <xf numFmtId="3" fontId="17" fillId="0" borderId="6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84" fontId="15" fillId="0" borderId="0" xfId="0" applyNumberFormat="1" applyFont="1" applyBorder="1" applyAlignment="1"/>
    <xf numFmtId="0" fontId="13" fillId="0" borderId="0" xfId="0" applyFont="1" applyBorder="1"/>
    <xf numFmtId="0" fontId="10" fillId="0" borderId="12" xfId="0" applyFont="1" applyBorder="1"/>
    <xf numFmtId="0" fontId="10" fillId="0" borderId="13" xfId="0" applyFont="1" applyBorder="1"/>
    <xf numFmtId="0" fontId="11" fillId="0" borderId="14" xfId="0" applyFont="1" applyBorder="1" applyAlignment="1">
      <alignment horizontal="center"/>
    </xf>
    <xf numFmtId="3" fontId="11" fillId="0" borderId="14" xfId="0" applyNumberFormat="1" applyFont="1" applyBorder="1"/>
    <xf numFmtId="0" fontId="10" fillId="0" borderId="15" xfId="0" applyFont="1" applyBorder="1"/>
    <xf numFmtId="3" fontId="10" fillId="0" borderId="15" xfId="0" applyNumberFormat="1" applyFont="1" applyBorder="1"/>
    <xf numFmtId="184" fontId="15" fillId="0" borderId="16" xfId="0" applyNumberFormat="1" applyFont="1" applyBorder="1" applyAlignment="1"/>
    <xf numFmtId="0" fontId="14" fillId="0" borderId="14" xfId="0" applyFont="1" applyBorder="1"/>
    <xf numFmtId="0" fontId="18" fillId="0" borderId="0" xfId="0" applyFont="1"/>
    <xf numFmtId="0" fontId="10" fillId="0" borderId="17" xfId="0" applyFont="1" applyBorder="1" applyAlignment="1"/>
    <xf numFmtId="0" fontId="13" fillId="0" borderId="10" xfId="0" applyFont="1" applyBorder="1" applyAlignment="1"/>
    <xf numFmtId="0" fontId="13" fillId="0" borderId="9" xfId="0" applyFont="1" applyBorder="1" applyAlignment="1"/>
    <xf numFmtId="3" fontId="11" fillId="0" borderId="8" xfId="0" applyNumberFormat="1" applyFont="1" applyBorder="1" applyAlignment="1"/>
    <xf numFmtId="0" fontId="11" fillId="0" borderId="18" xfId="0" applyFont="1" applyBorder="1" applyAlignment="1">
      <alignment horizontal="center" vertical="center"/>
    </xf>
    <xf numFmtId="38" fontId="11" fillId="0" borderId="18" xfId="1" applyFont="1" applyBorder="1" applyAlignment="1">
      <alignment vertical="center"/>
    </xf>
    <xf numFmtId="38" fontId="11" fillId="0" borderId="20" xfId="1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11" fillId="0" borderId="23" xfId="0" applyFont="1" applyBorder="1" applyAlignment="1">
      <alignment vertical="center"/>
    </xf>
    <xf numFmtId="0" fontId="11" fillId="0" borderId="23" xfId="0" applyFont="1" applyBorder="1" applyAlignment="1">
      <alignment horizontal="center" vertical="center"/>
    </xf>
    <xf numFmtId="0" fontId="17" fillId="0" borderId="0" xfId="0" applyFont="1"/>
    <xf numFmtId="0" fontId="19" fillId="2" borderId="0" xfId="2" applyFont="1" applyFill="1" applyAlignment="1">
      <alignment vertical="center"/>
    </xf>
    <xf numFmtId="0" fontId="17" fillId="2" borderId="0" xfId="2" applyFont="1" applyFill="1" applyAlignment="1">
      <alignment vertical="center"/>
    </xf>
    <xf numFmtId="0" fontId="20" fillId="2" borderId="0" xfId="2" applyFont="1" applyFill="1" applyAlignment="1">
      <alignment horizontal="center" vertical="center"/>
    </xf>
    <xf numFmtId="0" fontId="20" fillId="0" borderId="0" xfId="0" applyFont="1"/>
    <xf numFmtId="0" fontId="21" fillId="2" borderId="0" xfId="2" applyFont="1" applyFill="1" applyAlignment="1">
      <alignment vertical="center"/>
    </xf>
    <xf numFmtId="38" fontId="21" fillId="2" borderId="0" xfId="1" applyFont="1" applyFill="1" applyAlignment="1">
      <alignment horizontal="center" vertical="center"/>
    </xf>
    <xf numFmtId="38" fontId="17" fillId="2" borderId="0" xfId="1" applyFont="1" applyFill="1" applyAlignment="1">
      <alignment vertical="center"/>
    </xf>
    <xf numFmtId="0" fontId="22" fillId="0" borderId="0" xfId="2" applyFont="1" applyFill="1" applyAlignment="1">
      <alignment horizontal="center" vertical="center"/>
    </xf>
    <xf numFmtId="0" fontId="17" fillId="2" borderId="24" xfId="2" applyFont="1" applyFill="1" applyBorder="1" applyAlignment="1">
      <alignment vertical="center"/>
    </xf>
    <xf numFmtId="2" fontId="17" fillId="0" borderId="0" xfId="2" applyNumberFormat="1" applyFont="1" applyFill="1" applyBorder="1" applyAlignment="1">
      <alignment horizontal="center" vertical="center"/>
    </xf>
    <xf numFmtId="0" fontId="17" fillId="2" borderId="0" xfId="2" applyFont="1" applyFill="1" applyBorder="1" applyAlignment="1">
      <alignment vertical="center"/>
    </xf>
    <xf numFmtId="0" fontId="20" fillId="0" borderId="2" xfId="0" applyFont="1" applyBorder="1"/>
    <xf numFmtId="182" fontId="20" fillId="0" borderId="2" xfId="0" applyNumberFormat="1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17" fillId="0" borderId="24" xfId="2" applyFont="1" applyFill="1" applyBorder="1" applyAlignment="1">
      <alignment vertical="center"/>
    </xf>
    <xf numFmtId="0" fontId="17" fillId="0" borderId="0" xfId="0" applyFont="1" applyBorder="1"/>
    <xf numFmtId="0" fontId="17" fillId="0" borderId="0" xfId="2" applyFont="1" applyFill="1" applyAlignment="1">
      <alignment vertical="center"/>
    </xf>
    <xf numFmtId="49" fontId="17" fillId="0" borderId="0" xfId="2" applyNumberFormat="1" applyFont="1" applyFill="1" applyBorder="1" applyAlignment="1">
      <alignment horizontal="center" vertical="center"/>
    </xf>
    <xf numFmtId="0" fontId="17" fillId="0" borderId="25" xfId="2" applyFont="1" applyFill="1" applyBorder="1" applyAlignment="1">
      <alignment horizontal="center" vertical="center"/>
    </xf>
    <xf numFmtId="0" fontId="17" fillId="0" borderId="26" xfId="2" applyFont="1" applyFill="1" applyBorder="1" applyAlignment="1">
      <alignment horizontal="center" vertical="center"/>
    </xf>
    <xf numFmtId="0" fontId="17" fillId="2" borderId="25" xfId="2" applyFont="1" applyFill="1" applyBorder="1" applyAlignment="1">
      <alignment horizontal="center" vertical="center"/>
    </xf>
    <xf numFmtId="49" fontId="17" fillId="0" borderId="2" xfId="1" applyNumberFormat="1" applyFont="1" applyFill="1" applyBorder="1" applyAlignment="1">
      <alignment horizontal="center" vertical="center" shrinkToFit="1"/>
    </xf>
    <xf numFmtId="0" fontId="17" fillId="0" borderId="0" xfId="2" applyFont="1" applyFill="1" applyBorder="1" applyAlignment="1">
      <alignment vertical="center"/>
    </xf>
    <xf numFmtId="38" fontId="23" fillId="0" borderId="0" xfId="1" applyFont="1" applyFill="1" applyBorder="1" applyAlignment="1">
      <alignment horizontal="center" vertical="center"/>
    </xf>
    <xf numFmtId="0" fontId="17" fillId="0" borderId="0" xfId="2" applyNumberFormat="1" applyFont="1" applyFill="1" applyBorder="1" applyAlignment="1">
      <alignment horizontal="center" vertical="center"/>
    </xf>
    <xf numFmtId="182" fontId="24" fillId="5" borderId="109" xfId="2" applyNumberFormat="1" applyFont="1" applyFill="1" applyBorder="1" applyAlignment="1">
      <alignment vertical="center"/>
    </xf>
    <xf numFmtId="0" fontId="17" fillId="0" borderId="27" xfId="0" applyFont="1" applyBorder="1" applyAlignment="1"/>
    <xf numFmtId="0" fontId="20" fillId="2" borderId="24" xfId="2" applyFont="1" applyFill="1" applyBorder="1" applyAlignment="1">
      <alignment horizontal="center" vertical="center"/>
    </xf>
    <xf numFmtId="182" fontId="24" fillId="5" borderId="110" xfId="2" applyNumberFormat="1" applyFont="1" applyFill="1" applyBorder="1" applyAlignment="1">
      <alignment vertical="center"/>
    </xf>
    <xf numFmtId="2" fontId="17" fillId="0" borderId="28" xfId="2" applyNumberFormat="1" applyFont="1" applyFill="1" applyBorder="1" applyAlignment="1">
      <alignment vertical="center"/>
    </xf>
    <xf numFmtId="0" fontId="20" fillId="2" borderId="28" xfId="2" applyFont="1" applyFill="1" applyBorder="1" applyAlignment="1">
      <alignment vertical="center"/>
    </xf>
    <xf numFmtId="49" fontId="17" fillId="0" borderId="2" xfId="1" applyNumberFormat="1" applyFont="1" applyFill="1" applyBorder="1" applyAlignment="1">
      <alignment horizontal="center" vertical="center"/>
    </xf>
    <xf numFmtId="38" fontId="17" fillId="2" borderId="0" xfId="1" applyFont="1" applyFill="1" applyBorder="1" applyAlignment="1">
      <alignment horizontal="center" vertical="center"/>
    </xf>
    <xf numFmtId="0" fontId="17" fillId="2" borderId="0" xfId="2" applyFont="1" applyFill="1" applyBorder="1" applyAlignment="1">
      <alignment horizontal="center" vertical="center"/>
    </xf>
    <xf numFmtId="38" fontId="20" fillId="2" borderId="0" xfId="1" applyFont="1" applyFill="1" applyAlignment="1">
      <alignment horizontal="center" vertical="center"/>
    </xf>
    <xf numFmtId="2" fontId="17" fillId="0" borderId="1" xfId="2" applyNumberFormat="1" applyFont="1" applyFill="1" applyBorder="1" applyAlignment="1">
      <alignment vertical="center"/>
    </xf>
    <xf numFmtId="38" fontId="20" fillId="2" borderId="0" xfId="1" applyFont="1" applyFill="1" applyBorder="1" applyAlignment="1">
      <alignment horizontal="center" vertical="center"/>
    </xf>
    <xf numFmtId="38" fontId="17" fillId="2" borderId="0" xfId="1" applyFont="1" applyFill="1" applyAlignment="1">
      <alignment horizontal="center" vertical="center"/>
    </xf>
    <xf numFmtId="182" fontId="24" fillId="5" borderId="111" xfId="2" applyNumberFormat="1" applyFont="1" applyFill="1" applyBorder="1" applyAlignment="1">
      <alignment vertical="center"/>
    </xf>
    <xf numFmtId="38" fontId="17" fillId="0" borderId="0" xfId="1" applyFont="1" applyFill="1" applyBorder="1" applyAlignment="1">
      <alignment vertical="center"/>
    </xf>
    <xf numFmtId="0" fontId="17" fillId="2" borderId="32" xfId="2" applyFont="1" applyFill="1" applyBorder="1" applyAlignment="1">
      <alignment vertical="center"/>
    </xf>
    <xf numFmtId="2" fontId="20" fillId="0" borderId="33" xfId="2" applyNumberFormat="1" applyFont="1" applyFill="1" applyBorder="1" applyAlignment="1">
      <alignment vertical="center" shrinkToFit="1"/>
    </xf>
    <xf numFmtId="0" fontId="20" fillId="2" borderId="0" xfId="2" applyFont="1" applyFill="1" applyBorder="1" applyAlignment="1">
      <alignment vertical="center"/>
    </xf>
    <xf numFmtId="0" fontId="17" fillId="2" borderId="31" xfId="2" applyFont="1" applyFill="1" applyBorder="1" applyAlignment="1">
      <alignment horizontal="center" vertical="center"/>
    </xf>
    <xf numFmtId="0" fontId="17" fillId="2" borderId="35" xfId="2" applyFont="1" applyFill="1" applyBorder="1" applyAlignment="1">
      <alignment horizontal="center" vertical="center"/>
    </xf>
    <xf numFmtId="38" fontId="17" fillId="2" borderId="25" xfId="1" applyFont="1" applyFill="1" applyBorder="1" applyAlignment="1">
      <alignment horizontal="center" vertical="center"/>
    </xf>
    <xf numFmtId="0" fontId="20" fillId="2" borderId="25" xfId="2" applyFont="1" applyFill="1" applyBorder="1" applyAlignment="1">
      <alignment horizontal="center" vertical="center"/>
    </xf>
    <xf numFmtId="38" fontId="23" fillId="2" borderId="36" xfId="1" applyFont="1" applyFill="1" applyBorder="1" applyAlignment="1">
      <alignment horizontal="center" vertical="center"/>
    </xf>
    <xf numFmtId="0" fontId="24" fillId="2" borderId="36" xfId="2" applyFont="1" applyFill="1" applyBorder="1" applyAlignment="1">
      <alignment horizontal="center" vertical="center"/>
    </xf>
    <xf numFmtId="0" fontId="17" fillId="2" borderId="32" xfId="2" applyFont="1" applyFill="1" applyBorder="1" applyAlignment="1">
      <alignment horizontal="center" vertical="center"/>
    </xf>
    <xf numFmtId="0" fontId="17" fillId="2" borderId="37" xfId="2" applyFont="1" applyFill="1" applyBorder="1" applyAlignment="1">
      <alignment horizontal="center" vertical="center"/>
    </xf>
    <xf numFmtId="0" fontId="20" fillId="2" borderId="18" xfId="2" applyFont="1" applyFill="1" applyBorder="1" applyAlignment="1">
      <alignment horizontal="right" vertical="center"/>
    </xf>
    <xf numFmtId="177" fontId="17" fillId="6" borderId="112" xfId="2" applyNumberFormat="1" applyFont="1" applyFill="1" applyBorder="1" applyAlignment="1">
      <alignment vertical="center"/>
    </xf>
    <xf numFmtId="38" fontId="17" fillId="2" borderId="2" xfId="1" applyFont="1" applyFill="1" applyBorder="1" applyAlignment="1">
      <alignment vertical="center"/>
    </xf>
    <xf numFmtId="0" fontId="17" fillId="2" borderId="2" xfId="2" applyFont="1" applyFill="1" applyBorder="1" applyAlignment="1">
      <alignment horizontal="center" vertical="center"/>
    </xf>
    <xf numFmtId="177" fontId="17" fillId="2" borderId="1" xfId="2" applyNumberFormat="1" applyFont="1" applyFill="1" applyBorder="1" applyAlignment="1">
      <alignment vertical="center"/>
    </xf>
    <xf numFmtId="0" fontId="20" fillId="0" borderId="2" xfId="0" applyFont="1" applyBorder="1" applyAlignment="1">
      <alignment horizontal="center" vertical="center"/>
    </xf>
    <xf numFmtId="179" fontId="17" fillId="2" borderId="2" xfId="1" applyNumberFormat="1" applyFont="1" applyFill="1" applyBorder="1" applyAlignment="1">
      <alignment vertical="center"/>
    </xf>
    <xf numFmtId="0" fontId="17" fillId="2" borderId="2" xfId="2" applyFont="1" applyFill="1" applyBorder="1" applyAlignment="1">
      <alignment vertical="center"/>
    </xf>
    <xf numFmtId="0" fontId="24" fillId="3" borderId="26" xfId="2" applyFont="1" applyFill="1" applyBorder="1" applyAlignment="1">
      <alignment horizontal="center" vertical="center"/>
    </xf>
    <xf numFmtId="40" fontId="17" fillId="3" borderId="30" xfId="1" applyNumberFormat="1" applyFont="1" applyFill="1" applyBorder="1" applyAlignment="1">
      <alignment vertical="center"/>
    </xf>
    <xf numFmtId="0" fontId="20" fillId="3" borderId="1" xfId="2" applyFont="1" applyFill="1" applyBorder="1" applyAlignment="1">
      <alignment horizontal="left" vertical="center"/>
    </xf>
    <xf numFmtId="0" fontId="17" fillId="0" borderId="26" xfId="0" applyFont="1" applyBorder="1" applyAlignment="1">
      <alignment horizontal="center" vertical="center"/>
    </xf>
    <xf numFmtId="0" fontId="17" fillId="0" borderId="38" xfId="0" applyFont="1" applyBorder="1" applyAlignment="1">
      <alignment vertical="center"/>
    </xf>
    <xf numFmtId="0" fontId="17" fillId="2" borderId="38" xfId="2" applyFont="1" applyFill="1" applyBorder="1" applyAlignment="1">
      <alignment vertical="center"/>
    </xf>
    <xf numFmtId="38" fontId="17" fillId="2" borderId="26" xfId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7" fillId="0" borderId="2" xfId="0" applyFont="1" applyBorder="1"/>
    <xf numFmtId="179" fontId="17" fillId="0" borderId="2" xfId="0" applyNumberFormat="1" applyFont="1" applyBorder="1"/>
    <xf numFmtId="2" fontId="17" fillId="4" borderId="0" xfId="2" applyNumberFormat="1" applyFont="1" applyFill="1" applyBorder="1" applyAlignment="1">
      <alignment vertical="center"/>
    </xf>
    <xf numFmtId="2" fontId="17" fillId="0" borderId="0" xfId="2" applyNumberFormat="1" applyFont="1" applyFill="1" applyBorder="1" applyAlignment="1">
      <alignment vertical="center"/>
    </xf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vertical="center"/>
    </xf>
    <xf numFmtId="0" fontId="14" fillId="0" borderId="41" xfId="0" applyFont="1" applyBorder="1" applyAlignment="1">
      <alignment vertical="center"/>
    </xf>
    <xf numFmtId="0" fontId="14" fillId="0" borderId="42" xfId="0" applyFont="1" applyBorder="1" applyAlignment="1">
      <alignment vertical="center"/>
    </xf>
    <xf numFmtId="176" fontId="14" fillId="0" borderId="1" xfId="0" applyNumberFormat="1" applyFont="1" applyBorder="1" applyAlignment="1">
      <alignment vertical="center"/>
    </xf>
    <xf numFmtId="38" fontId="14" fillId="0" borderId="2" xfId="1" applyFont="1" applyBorder="1" applyAlignment="1">
      <alignment vertical="center"/>
    </xf>
    <xf numFmtId="38" fontId="14" fillId="0" borderId="26" xfId="1" applyFont="1" applyBorder="1" applyAlignment="1">
      <alignment vertical="center"/>
    </xf>
    <xf numFmtId="0" fontId="14" fillId="0" borderId="22" xfId="0" applyFont="1" applyBorder="1" applyAlignment="1">
      <alignment vertical="center"/>
    </xf>
    <xf numFmtId="0" fontId="14" fillId="0" borderId="26" xfId="0" applyFont="1" applyBorder="1" applyAlignment="1">
      <alignment vertical="center"/>
    </xf>
    <xf numFmtId="0" fontId="14" fillId="0" borderId="30" xfId="0" applyFont="1" applyBorder="1" applyAlignment="1">
      <alignment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vertical="center"/>
    </xf>
    <xf numFmtId="0" fontId="14" fillId="0" borderId="45" xfId="0" applyFont="1" applyBorder="1" applyAlignment="1">
      <alignment vertical="center"/>
    </xf>
    <xf numFmtId="0" fontId="14" fillId="0" borderId="44" xfId="0" applyFont="1" applyBorder="1" applyAlignment="1">
      <alignment horizontal="center" vertical="center"/>
    </xf>
    <xf numFmtId="0" fontId="14" fillId="0" borderId="46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38" fontId="14" fillId="0" borderId="18" xfId="1" applyFont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4" fillId="0" borderId="47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37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40" xfId="0" applyFont="1" applyBorder="1" applyAlignment="1">
      <alignment vertical="center"/>
    </xf>
    <xf numFmtId="176" fontId="11" fillId="5" borderId="109" xfId="0" applyNumberFormat="1" applyFont="1" applyFill="1" applyBorder="1" applyAlignment="1">
      <alignment vertical="center"/>
    </xf>
    <xf numFmtId="176" fontId="11" fillId="0" borderId="37" xfId="0" applyNumberFormat="1" applyFont="1" applyBorder="1" applyAlignment="1">
      <alignment vertical="center"/>
    </xf>
    <xf numFmtId="0" fontId="11" fillId="0" borderId="41" xfId="0" applyFont="1" applyBorder="1" applyAlignment="1">
      <alignment vertical="center"/>
    </xf>
    <xf numFmtId="0" fontId="11" fillId="0" borderId="42" xfId="0" applyFont="1" applyBorder="1" applyAlignment="1">
      <alignment vertical="center"/>
    </xf>
    <xf numFmtId="176" fontId="11" fillId="0" borderId="1" xfId="0" applyNumberFormat="1" applyFont="1" applyBorder="1" applyAlignment="1">
      <alignment vertical="center"/>
    </xf>
    <xf numFmtId="0" fontId="11" fillId="0" borderId="50" xfId="0" applyFont="1" applyBorder="1" applyAlignment="1">
      <alignment horizontal="center" vertical="center"/>
    </xf>
    <xf numFmtId="0" fontId="11" fillId="0" borderId="39" xfId="0" applyFont="1" applyBorder="1" applyAlignment="1">
      <alignment vertical="center"/>
    </xf>
    <xf numFmtId="0" fontId="14" fillId="0" borderId="31" xfId="0" applyFont="1" applyBorder="1" applyAlignment="1">
      <alignment vertical="center"/>
    </xf>
    <xf numFmtId="38" fontId="14" fillId="0" borderId="51" xfId="0" applyNumberFormat="1" applyFont="1" applyBorder="1" applyAlignment="1">
      <alignment vertical="center"/>
    </xf>
    <xf numFmtId="38" fontId="14" fillId="0" borderId="31" xfId="1" applyFont="1" applyBorder="1" applyAlignment="1">
      <alignment vertical="center"/>
    </xf>
    <xf numFmtId="0" fontId="14" fillId="0" borderId="52" xfId="0" applyFont="1" applyBorder="1" applyAlignment="1">
      <alignment vertical="center"/>
    </xf>
    <xf numFmtId="38" fontId="14" fillId="0" borderId="53" xfId="1" applyFont="1" applyBorder="1" applyAlignment="1">
      <alignment vertical="center"/>
    </xf>
    <xf numFmtId="38" fontId="14" fillId="0" borderId="52" xfId="1" applyFont="1" applyBorder="1" applyAlignment="1">
      <alignment vertical="center"/>
    </xf>
    <xf numFmtId="38" fontId="11" fillId="0" borderId="44" xfId="1" applyFont="1" applyBorder="1" applyAlignment="1">
      <alignment vertical="center"/>
    </xf>
    <xf numFmtId="0" fontId="11" fillId="0" borderId="46" xfId="0" applyFont="1" applyBorder="1" applyAlignment="1">
      <alignment horizontal="center" vertical="center"/>
    </xf>
    <xf numFmtId="38" fontId="11" fillId="0" borderId="25" xfId="1" applyFont="1" applyBorder="1" applyAlignment="1">
      <alignment vertical="center"/>
    </xf>
    <xf numFmtId="38" fontId="11" fillId="0" borderId="51" xfId="1" applyFont="1" applyBorder="1" applyAlignment="1">
      <alignment vertical="center"/>
    </xf>
    <xf numFmtId="0" fontId="17" fillId="2" borderId="31" xfId="2" applyFont="1" applyFill="1" applyBorder="1" applyAlignment="1">
      <alignment horizontal="center" vertical="center"/>
    </xf>
    <xf numFmtId="0" fontId="17" fillId="2" borderId="35" xfId="2" applyFont="1" applyFill="1" applyBorder="1" applyAlignment="1">
      <alignment horizontal="center" vertical="center"/>
    </xf>
    <xf numFmtId="0" fontId="17" fillId="2" borderId="29" xfId="2" applyFont="1" applyFill="1" applyBorder="1" applyAlignment="1">
      <alignment horizontal="center" vertical="center"/>
    </xf>
    <xf numFmtId="0" fontId="17" fillId="2" borderId="24" xfId="2" applyFont="1" applyFill="1" applyBorder="1" applyAlignment="1">
      <alignment horizontal="center" vertical="center"/>
    </xf>
    <xf numFmtId="0" fontId="23" fillId="2" borderId="54" xfId="2" applyFont="1" applyFill="1" applyBorder="1" applyAlignment="1">
      <alignment horizontal="center" vertical="center"/>
    </xf>
    <xf numFmtId="0" fontId="17" fillId="2" borderId="55" xfId="2" applyFont="1" applyFill="1" applyBorder="1" applyAlignment="1">
      <alignment horizontal="center" vertical="center"/>
    </xf>
    <xf numFmtId="0" fontId="17" fillId="2" borderId="56" xfId="2" applyFont="1" applyFill="1" applyBorder="1" applyAlignment="1">
      <alignment horizontal="center" vertical="center"/>
    </xf>
    <xf numFmtId="0" fontId="23" fillId="2" borderId="55" xfId="2" applyFont="1" applyFill="1" applyBorder="1" applyAlignment="1">
      <alignment horizontal="center" vertical="center"/>
    </xf>
    <xf numFmtId="0" fontId="17" fillId="2" borderId="55" xfId="2" applyFont="1" applyFill="1" applyBorder="1" applyAlignment="1">
      <alignment vertical="center"/>
    </xf>
    <xf numFmtId="0" fontId="17" fillId="2" borderId="56" xfId="2" applyFont="1" applyFill="1" applyBorder="1" applyAlignment="1">
      <alignment vertical="center"/>
    </xf>
    <xf numFmtId="187" fontId="11" fillId="0" borderId="6" xfId="0" applyNumberFormat="1" applyFont="1" applyBorder="1"/>
    <xf numFmtId="0" fontId="14" fillId="0" borderId="35" xfId="0" applyFont="1" applyBorder="1" applyAlignment="1">
      <alignment vertical="center"/>
    </xf>
    <xf numFmtId="0" fontId="14" fillId="0" borderId="18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7" fillId="2" borderId="57" xfId="2" applyFont="1" applyFill="1" applyBorder="1" applyAlignment="1">
      <alignment horizontal="center" vertical="center"/>
    </xf>
    <xf numFmtId="38" fontId="14" fillId="0" borderId="25" xfId="1" applyFont="1" applyBorder="1" applyAlignment="1">
      <alignment vertical="center"/>
    </xf>
    <xf numFmtId="1" fontId="14" fillId="7" borderId="109" xfId="0" applyNumberFormat="1" applyFont="1" applyFill="1" applyBorder="1" applyAlignment="1">
      <alignment vertical="center"/>
    </xf>
    <xf numFmtId="0" fontId="14" fillId="0" borderId="51" xfId="0" applyFont="1" applyBorder="1" applyAlignment="1">
      <alignment vertical="center"/>
    </xf>
    <xf numFmtId="176" fontId="14" fillId="7" borderId="109" xfId="0" applyNumberFormat="1" applyFont="1" applyFill="1" applyBorder="1" applyAlignment="1">
      <alignment vertical="center"/>
    </xf>
    <xf numFmtId="176" fontId="14" fillId="0" borderId="26" xfId="0" applyNumberFormat="1" applyFont="1" applyBorder="1" applyAlignment="1">
      <alignment vertical="center"/>
    </xf>
    <xf numFmtId="0" fontId="14" fillId="0" borderId="54" xfId="0" applyFont="1" applyBorder="1" applyAlignment="1">
      <alignment vertical="center"/>
    </xf>
    <xf numFmtId="0" fontId="14" fillId="0" borderId="29" xfId="0" applyFont="1" applyBorder="1" applyAlignment="1">
      <alignment vertical="center"/>
    </xf>
    <xf numFmtId="38" fontId="14" fillId="0" borderId="29" xfId="0" applyNumberFormat="1" applyFont="1" applyBorder="1" applyAlignment="1">
      <alignment vertical="center"/>
    </xf>
    <xf numFmtId="176" fontId="14" fillId="0" borderId="2" xfId="0" applyNumberFormat="1" applyFont="1" applyBorder="1" applyAlignment="1">
      <alignment vertical="center"/>
    </xf>
    <xf numFmtId="0" fontId="14" fillId="0" borderId="26" xfId="0" applyFont="1" applyBorder="1" applyAlignment="1">
      <alignment horizontal="center" vertical="center"/>
    </xf>
    <xf numFmtId="0" fontId="14" fillId="0" borderId="49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38" fontId="14" fillId="0" borderId="20" xfId="1" applyFont="1" applyBorder="1" applyAlignment="1">
      <alignment vertical="center"/>
    </xf>
    <xf numFmtId="0" fontId="14" fillId="0" borderId="21" xfId="0" applyFont="1" applyBorder="1" applyAlignment="1">
      <alignment vertical="center"/>
    </xf>
    <xf numFmtId="0" fontId="14" fillId="0" borderId="50" xfId="0" applyFont="1" applyBorder="1" applyAlignment="1">
      <alignment vertical="center"/>
    </xf>
    <xf numFmtId="0" fontId="14" fillId="0" borderId="23" xfId="0" applyFont="1" applyBorder="1" applyAlignment="1">
      <alignment vertical="center"/>
    </xf>
    <xf numFmtId="0" fontId="14" fillId="0" borderId="23" xfId="0" applyFont="1" applyBorder="1" applyAlignment="1">
      <alignment horizontal="center" vertical="center"/>
    </xf>
    <xf numFmtId="0" fontId="14" fillId="0" borderId="46" xfId="0" applyFont="1" applyBorder="1" applyAlignment="1">
      <alignment horizontal="center" vertical="center"/>
    </xf>
    <xf numFmtId="0" fontId="14" fillId="0" borderId="59" xfId="0" applyFont="1" applyBorder="1" applyAlignment="1">
      <alignment vertical="center"/>
    </xf>
    <xf numFmtId="0" fontId="14" fillId="0" borderId="60" xfId="0" applyFont="1" applyBorder="1" applyAlignment="1">
      <alignment vertical="center"/>
    </xf>
    <xf numFmtId="38" fontId="14" fillId="0" borderId="59" xfId="1" applyFont="1" applyBorder="1" applyAlignment="1">
      <alignment vertical="center"/>
    </xf>
    <xf numFmtId="0" fontId="14" fillId="0" borderId="61" xfId="0" applyFont="1" applyBorder="1" applyAlignment="1">
      <alignment vertical="center"/>
    </xf>
    <xf numFmtId="0" fontId="14" fillId="0" borderId="42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 vertical="center"/>
    </xf>
    <xf numFmtId="0" fontId="14" fillId="0" borderId="63" xfId="0" applyFont="1" applyBorder="1" applyAlignment="1">
      <alignment vertical="center"/>
    </xf>
    <xf numFmtId="0" fontId="14" fillId="0" borderId="64" xfId="0" applyFont="1" applyBorder="1" applyAlignment="1">
      <alignment vertical="center"/>
    </xf>
    <xf numFmtId="0" fontId="14" fillId="0" borderId="65" xfId="0" applyFont="1" applyBorder="1" applyAlignment="1">
      <alignment vertical="center"/>
    </xf>
    <xf numFmtId="0" fontId="14" fillId="0" borderId="50" xfId="0" applyFont="1" applyBorder="1" applyAlignment="1">
      <alignment horizontal="center" vertical="center"/>
    </xf>
    <xf numFmtId="0" fontId="14" fillId="0" borderId="66" xfId="0" applyFont="1" applyBorder="1" applyAlignment="1">
      <alignment horizontal="center" vertical="center"/>
    </xf>
    <xf numFmtId="0" fontId="14" fillId="0" borderId="67" xfId="0" applyFont="1" applyBorder="1" applyAlignment="1">
      <alignment horizontal="center" vertical="center"/>
    </xf>
    <xf numFmtId="38" fontId="14" fillId="0" borderId="67" xfId="1" applyFont="1" applyBorder="1" applyAlignment="1">
      <alignment horizontal="center" vertical="center"/>
    </xf>
    <xf numFmtId="0" fontId="14" fillId="0" borderId="68" xfId="0" applyFont="1" applyBorder="1" applyAlignment="1">
      <alignment horizontal="center" vertical="center"/>
    </xf>
    <xf numFmtId="0" fontId="14" fillId="0" borderId="69" xfId="0" applyFont="1" applyBorder="1" applyAlignment="1">
      <alignment vertical="center"/>
    </xf>
    <xf numFmtId="0" fontId="14" fillId="0" borderId="70" xfId="0" applyFont="1" applyBorder="1" applyAlignment="1">
      <alignment vertical="center"/>
    </xf>
    <xf numFmtId="0" fontId="14" fillId="0" borderId="48" xfId="0" applyFont="1" applyBorder="1" applyAlignment="1">
      <alignment vertical="center"/>
    </xf>
    <xf numFmtId="0" fontId="14" fillId="0" borderId="49" xfId="0" applyFont="1" applyBorder="1" applyAlignment="1">
      <alignment vertical="center"/>
    </xf>
    <xf numFmtId="0" fontId="14" fillId="0" borderId="71" xfId="0" applyFont="1" applyBorder="1" applyAlignment="1">
      <alignment vertical="center"/>
    </xf>
    <xf numFmtId="0" fontId="14" fillId="0" borderId="72" xfId="0" applyFont="1" applyBorder="1" applyAlignment="1">
      <alignment horizontal="center" vertical="center"/>
    </xf>
    <xf numFmtId="38" fontId="14" fillId="0" borderId="72" xfId="0" applyNumberFormat="1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38" fontId="14" fillId="0" borderId="48" xfId="1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32" xfId="0" applyFont="1" applyBorder="1" applyAlignment="1">
      <alignment vertical="center"/>
    </xf>
    <xf numFmtId="0" fontId="14" fillId="0" borderId="37" xfId="0" applyFont="1" applyBorder="1" applyAlignment="1">
      <alignment vertical="center"/>
    </xf>
    <xf numFmtId="0" fontId="14" fillId="0" borderId="73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0" fontId="14" fillId="0" borderId="39" xfId="0" applyFont="1" applyBorder="1" applyAlignment="1">
      <alignment vertical="center"/>
    </xf>
    <xf numFmtId="0" fontId="14" fillId="0" borderId="69" xfId="0" applyFont="1" applyBorder="1" applyAlignment="1">
      <alignment horizontal="center" vertical="center"/>
    </xf>
    <xf numFmtId="0" fontId="14" fillId="0" borderId="70" xfId="0" applyFont="1" applyBorder="1" applyAlignment="1">
      <alignment horizontal="center" vertical="center"/>
    </xf>
    <xf numFmtId="0" fontId="14" fillId="0" borderId="72" xfId="0" applyFont="1" applyBorder="1" applyAlignment="1">
      <alignment vertical="center"/>
    </xf>
    <xf numFmtId="0" fontId="14" fillId="0" borderId="36" xfId="0" applyFont="1" applyBorder="1" applyAlignment="1">
      <alignment vertical="center"/>
    </xf>
    <xf numFmtId="0" fontId="12" fillId="0" borderId="40" xfId="0" applyFont="1" applyBorder="1" applyAlignment="1">
      <alignment vertical="center"/>
    </xf>
    <xf numFmtId="38" fontId="11" fillId="0" borderId="0" xfId="1" applyFont="1" applyAlignment="1">
      <alignment vertical="center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25" fillId="0" borderId="0" xfId="0" applyFont="1" applyAlignment="1">
      <alignment vertical="center"/>
    </xf>
    <xf numFmtId="178" fontId="14" fillId="8" borderId="113" xfId="0" applyNumberFormat="1" applyFont="1" applyFill="1" applyBorder="1" applyAlignment="1">
      <alignment vertical="center"/>
    </xf>
    <xf numFmtId="178" fontId="14" fillId="5" borderId="109" xfId="0" applyNumberFormat="1" applyFont="1" applyFill="1" applyBorder="1" applyAlignment="1">
      <alignment vertical="center"/>
    </xf>
    <xf numFmtId="178" fontId="14" fillId="0" borderId="19" xfId="0" applyNumberFormat="1" applyFont="1" applyBorder="1" applyAlignment="1">
      <alignment vertical="center"/>
    </xf>
    <xf numFmtId="0" fontId="14" fillId="0" borderId="60" xfId="0" applyFont="1" applyBorder="1" applyAlignment="1">
      <alignment horizontal="center" vertical="center"/>
    </xf>
    <xf numFmtId="0" fontId="26" fillId="0" borderId="74" xfId="0" applyFont="1" applyBorder="1" applyAlignment="1">
      <alignment vertical="center"/>
    </xf>
    <xf numFmtId="0" fontId="27" fillId="0" borderId="0" xfId="0" applyFont="1"/>
    <xf numFmtId="0" fontId="25" fillId="0" borderId="0" xfId="0" applyFont="1"/>
    <xf numFmtId="181" fontId="11" fillId="0" borderId="0" xfId="0" applyNumberFormat="1" applyFont="1" applyFill="1" applyBorder="1" applyAlignment="1">
      <alignment horizontal="right"/>
    </xf>
    <xf numFmtId="181" fontId="11" fillId="0" borderId="0" xfId="0" applyNumberFormat="1" applyFont="1" applyFill="1" applyBorder="1"/>
    <xf numFmtId="178" fontId="14" fillId="0" borderId="1" xfId="0" applyNumberFormat="1" applyFont="1" applyBorder="1" applyAlignment="1">
      <alignment vertical="center"/>
    </xf>
    <xf numFmtId="0" fontId="11" fillId="0" borderId="0" xfId="0" applyFont="1" applyFill="1" applyBorder="1" applyAlignment="1">
      <alignment horizontal="right"/>
    </xf>
    <xf numFmtId="178" fontId="14" fillId="0" borderId="32" xfId="0" applyNumberFormat="1" applyFont="1" applyFill="1" applyBorder="1" applyAlignment="1">
      <alignment vertical="center"/>
    </xf>
    <xf numFmtId="0" fontId="14" fillId="0" borderId="75" xfId="0" applyFont="1" applyBorder="1" applyAlignment="1">
      <alignment horizontal="center" vertical="center"/>
    </xf>
    <xf numFmtId="0" fontId="14" fillId="0" borderId="67" xfId="0" applyFont="1" applyBorder="1" applyAlignment="1">
      <alignment horizontal="center" vertical="center" textRotation="255"/>
    </xf>
    <xf numFmtId="0" fontId="14" fillId="0" borderId="62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4" fillId="0" borderId="25" xfId="0" applyFont="1" applyBorder="1" applyAlignment="1">
      <alignment vertical="center"/>
    </xf>
    <xf numFmtId="38" fontId="14" fillId="0" borderId="44" xfId="1" applyFont="1" applyBorder="1" applyAlignment="1">
      <alignment vertical="center"/>
    </xf>
    <xf numFmtId="0" fontId="14" fillId="0" borderId="18" xfId="0" applyFont="1" applyBorder="1" applyAlignment="1">
      <alignment vertical="center"/>
    </xf>
    <xf numFmtId="0" fontId="14" fillId="0" borderId="32" xfId="0" applyFont="1" applyBorder="1" applyAlignment="1">
      <alignment horizontal="center" vertical="center"/>
    </xf>
    <xf numFmtId="0" fontId="14" fillId="0" borderId="42" xfId="0" applyFont="1" applyBorder="1" applyAlignment="1">
      <alignment vertical="center" shrinkToFit="1"/>
    </xf>
    <xf numFmtId="38" fontId="14" fillId="0" borderId="1" xfId="1" applyFont="1" applyBorder="1" applyAlignment="1">
      <alignment vertical="center"/>
    </xf>
    <xf numFmtId="0" fontId="14" fillId="0" borderId="31" xfId="0" applyFont="1" applyBorder="1" applyAlignment="1">
      <alignment horizontal="center" vertical="center"/>
    </xf>
    <xf numFmtId="38" fontId="14" fillId="0" borderId="35" xfId="1" applyFont="1" applyBorder="1" applyAlignment="1">
      <alignment vertical="center"/>
    </xf>
    <xf numFmtId="38" fontId="14" fillId="0" borderId="114" xfId="0" applyNumberFormat="1" applyFont="1" applyFill="1" applyBorder="1" applyAlignment="1">
      <alignment vertical="center"/>
    </xf>
    <xf numFmtId="38" fontId="14" fillId="0" borderId="51" xfId="1" applyFont="1" applyBorder="1" applyAlignment="1">
      <alignment vertical="center"/>
    </xf>
    <xf numFmtId="0" fontId="14" fillId="0" borderId="61" xfId="0" applyFont="1" applyBorder="1" applyAlignment="1">
      <alignment horizontal="center" vertical="center"/>
    </xf>
    <xf numFmtId="38" fontId="14" fillId="0" borderId="32" xfId="1" applyFont="1" applyBorder="1" applyAlignment="1">
      <alignment vertical="center"/>
    </xf>
    <xf numFmtId="3" fontId="14" fillId="0" borderId="51" xfId="0" applyNumberFormat="1" applyFont="1" applyBorder="1" applyAlignment="1">
      <alignment vertical="center"/>
    </xf>
    <xf numFmtId="38" fontId="11" fillId="0" borderId="0" xfId="1" applyFont="1" applyAlignment="1">
      <alignment horizontal="right" vertical="center"/>
    </xf>
    <xf numFmtId="38" fontId="12" fillId="0" borderId="0" xfId="1" applyFont="1" applyBorder="1" applyAlignment="1">
      <alignment vertical="center"/>
    </xf>
    <xf numFmtId="0" fontId="14" fillId="0" borderId="54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176" fontId="14" fillId="0" borderId="18" xfId="0" applyNumberFormat="1" applyFont="1" applyBorder="1" applyAlignment="1">
      <alignment vertical="center"/>
    </xf>
    <xf numFmtId="176" fontId="14" fillId="0" borderId="36" xfId="0" applyNumberFormat="1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38" fontId="14" fillId="0" borderId="26" xfId="0" applyNumberFormat="1" applyFont="1" applyBorder="1" applyAlignment="1">
      <alignment vertical="center"/>
    </xf>
    <xf numFmtId="176" fontId="14" fillId="0" borderId="37" xfId="0" applyNumberFormat="1" applyFont="1" applyBorder="1" applyAlignment="1">
      <alignment vertical="center"/>
    </xf>
    <xf numFmtId="38" fontId="14" fillId="0" borderId="32" xfId="0" applyNumberFormat="1" applyFont="1" applyBorder="1" applyAlignment="1">
      <alignment vertical="center"/>
    </xf>
    <xf numFmtId="38" fontId="14" fillId="0" borderId="15" xfId="1" applyFont="1" applyBorder="1" applyAlignment="1">
      <alignment vertical="center"/>
    </xf>
    <xf numFmtId="38" fontId="14" fillId="0" borderId="36" xfId="1" applyFont="1" applyBorder="1" applyAlignment="1">
      <alignment vertical="center"/>
    </xf>
    <xf numFmtId="0" fontId="14" fillId="2" borderId="48" xfId="0" applyFont="1" applyFill="1" applyBorder="1" applyAlignment="1">
      <alignment vertical="center"/>
    </xf>
    <xf numFmtId="0" fontId="14" fillId="2" borderId="39" xfId="0" applyFont="1" applyFill="1" applyBorder="1" applyAlignment="1">
      <alignment vertical="center"/>
    </xf>
    <xf numFmtId="38" fontId="14" fillId="0" borderId="72" xfId="1" applyFont="1" applyBorder="1" applyAlignment="1">
      <alignment vertical="center"/>
    </xf>
    <xf numFmtId="0" fontId="14" fillId="0" borderId="52" xfId="0" applyFont="1" applyBorder="1"/>
    <xf numFmtId="1" fontId="14" fillId="0" borderId="18" xfId="0" applyNumberFormat="1" applyFont="1" applyFill="1" applyBorder="1" applyAlignment="1">
      <alignment vertical="center"/>
    </xf>
    <xf numFmtId="1" fontId="14" fillId="5" borderId="109" xfId="0" applyNumberFormat="1" applyFont="1" applyFill="1" applyBorder="1" applyAlignment="1">
      <alignment vertical="center"/>
    </xf>
    <xf numFmtId="0" fontId="14" fillId="0" borderId="48" xfId="0" applyFont="1" applyBorder="1" applyAlignment="1">
      <alignment horizontal="center" vertical="center" textRotation="255"/>
    </xf>
    <xf numFmtId="0" fontId="14" fillId="0" borderId="71" xfId="0" applyFont="1" applyBorder="1" applyAlignment="1">
      <alignment horizontal="center" vertical="center"/>
    </xf>
    <xf numFmtId="0" fontId="14" fillId="0" borderId="64" xfId="0" applyFont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30" fillId="0" borderId="0" xfId="0" applyFont="1" applyAlignment="1">
      <alignment vertical="center"/>
    </xf>
    <xf numFmtId="0" fontId="28" fillId="0" borderId="0" xfId="0" applyFont="1"/>
    <xf numFmtId="0" fontId="29" fillId="0" borderId="48" xfId="0" applyFont="1" applyBorder="1" applyAlignment="1">
      <alignment horizontal="center" vertical="center"/>
    </xf>
    <xf numFmtId="0" fontId="29" fillId="0" borderId="39" xfId="0" applyFont="1" applyBorder="1" applyAlignment="1">
      <alignment horizontal="center" vertical="center"/>
    </xf>
    <xf numFmtId="0" fontId="29" fillId="0" borderId="47" xfId="0" applyFont="1" applyBorder="1" applyAlignment="1">
      <alignment vertical="center"/>
    </xf>
    <xf numFmtId="0" fontId="29" fillId="0" borderId="32" xfId="0" applyFont="1" applyBorder="1" applyAlignment="1">
      <alignment vertical="center"/>
    </xf>
    <xf numFmtId="0" fontId="29" fillId="0" borderId="37" xfId="0" applyFont="1" applyBorder="1" applyAlignment="1">
      <alignment vertical="center"/>
    </xf>
    <xf numFmtId="0" fontId="29" fillId="0" borderId="18" xfId="0" applyFont="1" applyBorder="1" applyAlignment="1">
      <alignment vertical="center"/>
    </xf>
    <xf numFmtId="0" fontId="29" fillId="0" borderId="32" xfId="0" applyFont="1" applyBorder="1" applyAlignment="1">
      <alignment horizontal="center" vertical="center"/>
    </xf>
    <xf numFmtId="38" fontId="29" fillId="0" borderId="37" xfId="1" applyFont="1" applyBorder="1" applyAlignment="1">
      <alignment vertical="center"/>
    </xf>
    <xf numFmtId="0" fontId="29" fillId="0" borderId="42" xfId="0" applyFont="1" applyBorder="1" applyAlignment="1">
      <alignment vertical="center" shrinkToFit="1"/>
    </xf>
    <xf numFmtId="0" fontId="29" fillId="0" borderId="26" xfId="0" applyFont="1" applyBorder="1" applyAlignment="1">
      <alignment vertical="center"/>
    </xf>
    <xf numFmtId="0" fontId="29" fillId="0" borderId="1" xfId="0" applyFont="1" applyBorder="1" applyAlignment="1">
      <alignment vertical="center"/>
    </xf>
    <xf numFmtId="0" fontId="29" fillId="0" borderId="26" xfId="0" applyFont="1" applyBorder="1" applyAlignment="1">
      <alignment horizontal="center" vertical="center"/>
    </xf>
    <xf numFmtId="0" fontId="29" fillId="6" borderId="115" xfId="0" applyFont="1" applyFill="1" applyBorder="1" applyAlignment="1">
      <alignment vertical="center"/>
    </xf>
    <xf numFmtId="38" fontId="29" fillId="0" borderId="1" xfId="1" applyFont="1" applyBorder="1" applyAlignment="1">
      <alignment vertical="center"/>
    </xf>
    <xf numFmtId="0" fontId="29" fillId="0" borderId="63" xfId="0" applyFont="1" applyBorder="1" applyAlignment="1">
      <alignment vertical="center"/>
    </xf>
    <xf numFmtId="0" fontId="29" fillId="0" borderId="35" xfId="0" applyFont="1" applyBorder="1" applyAlignment="1">
      <alignment vertical="center"/>
    </xf>
    <xf numFmtId="38" fontId="29" fillId="0" borderId="31" xfId="1" applyFont="1" applyBorder="1" applyAlignment="1">
      <alignment vertical="center"/>
    </xf>
    <xf numFmtId="0" fontId="29" fillId="0" borderId="31" xfId="0" applyFont="1" applyBorder="1" applyAlignment="1">
      <alignment horizontal="center" vertical="center"/>
    </xf>
    <xf numFmtId="38" fontId="29" fillId="6" borderId="115" xfId="0" applyNumberFormat="1" applyFont="1" applyFill="1" applyBorder="1" applyAlignment="1">
      <alignment vertical="center"/>
    </xf>
    <xf numFmtId="38" fontId="29" fillId="0" borderId="35" xfId="1" applyFont="1" applyBorder="1" applyAlignment="1">
      <alignment vertical="center"/>
    </xf>
    <xf numFmtId="0" fontId="29" fillId="0" borderId="62" xfId="0" applyFont="1" applyBorder="1" applyAlignment="1">
      <alignment vertical="center"/>
    </xf>
    <xf numFmtId="38" fontId="29" fillId="0" borderId="2" xfId="1" applyFont="1" applyBorder="1" applyAlignment="1">
      <alignment vertical="center"/>
    </xf>
    <xf numFmtId="0" fontId="29" fillId="0" borderId="2" xfId="0" applyFont="1" applyBorder="1" applyAlignment="1">
      <alignment horizontal="center" vertical="center"/>
    </xf>
    <xf numFmtId="38" fontId="29" fillId="0" borderId="77" xfId="0" applyNumberFormat="1" applyFont="1" applyFill="1" applyBorder="1" applyAlignment="1">
      <alignment vertical="center"/>
    </xf>
    <xf numFmtId="38" fontId="29" fillId="0" borderId="51" xfId="1" applyFont="1" applyBorder="1" applyAlignment="1">
      <alignment vertical="center"/>
    </xf>
    <xf numFmtId="0" fontId="29" fillId="0" borderId="30" xfId="0" applyFont="1" applyBorder="1" applyAlignment="1">
      <alignment horizontal="center" vertical="center"/>
    </xf>
    <xf numFmtId="0" fontId="29" fillId="0" borderId="61" xfId="0" applyFont="1" applyBorder="1" applyAlignment="1">
      <alignment horizontal="center" vertical="center"/>
    </xf>
    <xf numFmtId="0" fontId="29" fillId="0" borderId="4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38" fontId="29" fillId="0" borderId="32" xfId="1" applyFont="1" applyBorder="1" applyAlignment="1">
      <alignment vertical="center"/>
    </xf>
    <xf numFmtId="3" fontId="29" fillId="0" borderId="51" xfId="0" applyNumberFormat="1" applyFont="1" applyBorder="1" applyAlignment="1">
      <alignment vertical="center"/>
    </xf>
    <xf numFmtId="0" fontId="29" fillId="0" borderId="43" xfId="0" applyFont="1" applyBorder="1" applyAlignment="1">
      <alignment horizontal="center" vertical="center"/>
    </xf>
    <xf numFmtId="0" fontId="29" fillId="0" borderId="44" xfId="0" applyFont="1" applyBorder="1" applyAlignment="1">
      <alignment vertical="center"/>
    </xf>
    <xf numFmtId="0" fontId="29" fillId="0" borderId="45" xfId="0" applyFont="1" applyBorder="1" applyAlignment="1">
      <alignment vertical="center"/>
    </xf>
    <xf numFmtId="0" fontId="29" fillId="0" borderId="44" xfId="0" applyFont="1" applyBorder="1" applyAlignment="1">
      <alignment horizontal="center" vertical="center"/>
    </xf>
    <xf numFmtId="38" fontId="29" fillId="0" borderId="51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1" fillId="0" borderId="0" xfId="0" applyFont="1"/>
    <xf numFmtId="0" fontId="33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34" fillId="0" borderId="0" xfId="0" applyFont="1" applyAlignment="1">
      <alignment vertical="center"/>
    </xf>
    <xf numFmtId="0" fontId="33" fillId="0" borderId="26" xfId="0" applyFont="1" applyBorder="1" applyAlignment="1">
      <alignment vertical="center"/>
    </xf>
    <xf numFmtId="0" fontId="33" fillId="0" borderId="1" xfId="0" applyFont="1" applyBorder="1"/>
    <xf numFmtId="2" fontId="33" fillId="0" borderId="2" xfId="0" applyNumberFormat="1" applyFont="1" applyBorder="1" applyAlignment="1">
      <alignment vertical="center"/>
    </xf>
    <xf numFmtId="38" fontId="33" fillId="0" borderId="2" xfId="1" applyFont="1" applyBorder="1" applyAlignment="1">
      <alignment vertical="center"/>
    </xf>
    <xf numFmtId="0" fontId="33" fillId="0" borderId="30" xfId="0" applyFont="1" applyBorder="1"/>
    <xf numFmtId="0" fontId="34" fillId="0" borderId="0" xfId="0" applyFont="1"/>
    <xf numFmtId="0" fontId="33" fillId="4" borderId="78" xfId="0" applyFont="1" applyFill="1" applyBorder="1" applyAlignment="1">
      <alignment vertical="center"/>
    </xf>
    <xf numFmtId="38" fontId="33" fillId="0" borderId="1" xfId="1" applyFont="1" applyBorder="1" applyAlignment="1">
      <alignment vertical="center"/>
    </xf>
    <xf numFmtId="38" fontId="33" fillId="4" borderId="79" xfId="1" applyFont="1" applyFill="1" applyBorder="1" applyAlignment="1">
      <alignment vertical="center"/>
    </xf>
    <xf numFmtId="38" fontId="31" fillId="0" borderId="0" xfId="1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2" fontId="31" fillId="0" borderId="0" xfId="0" applyNumberFormat="1" applyFont="1" applyBorder="1" applyAlignment="1">
      <alignment horizontal="center" vertical="center"/>
    </xf>
    <xf numFmtId="0" fontId="31" fillId="0" borderId="0" xfId="0" applyFont="1" applyAlignment="1">
      <alignment horizontal="right" vertical="center"/>
    </xf>
    <xf numFmtId="0" fontId="31" fillId="0" borderId="31" xfId="0" applyFont="1" applyBorder="1" applyAlignment="1">
      <alignment vertical="center"/>
    </xf>
    <xf numFmtId="0" fontId="31" fillId="0" borderId="35" xfId="0" applyFont="1" applyBorder="1" applyAlignment="1">
      <alignment vertical="center"/>
    </xf>
    <xf numFmtId="0" fontId="33" fillId="0" borderId="32" xfId="0" applyFont="1" applyBorder="1" applyAlignment="1">
      <alignment vertical="center"/>
    </xf>
    <xf numFmtId="0" fontId="33" fillId="0" borderId="37" xfId="0" applyFont="1" applyBorder="1" applyAlignment="1">
      <alignment vertical="center"/>
    </xf>
    <xf numFmtId="0" fontId="33" fillId="0" borderId="37" xfId="0" applyFont="1" applyBorder="1" applyAlignment="1">
      <alignment horizontal="center" vertical="center"/>
    </xf>
    <xf numFmtId="0" fontId="33" fillId="0" borderId="18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/>
    </xf>
    <xf numFmtId="38" fontId="33" fillId="0" borderId="2" xfId="1" applyFont="1" applyBorder="1"/>
    <xf numFmtId="38" fontId="33" fillId="0" borderId="1" xfId="1" applyFont="1" applyFill="1" applyBorder="1" applyAlignment="1">
      <alignment vertical="center"/>
    </xf>
    <xf numFmtId="38" fontId="33" fillId="0" borderId="2" xfId="1" applyFont="1" applyFill="1" applyBorder="1" applyAlignment="1">
      <alignment vertical="center"/>
    </xf>
    <xf numFmtId="38" fontId="33" fillId="0" borderId="2" xfId="1" applyFont="1" applyFill="1" applyBorder="1"/>
    <xf numFmtId="0" fontId="17" fillId="2" borderId="28" xfId="2" applyFont="1" applyFill="1" applyBorder="1" applyAlignment="1">
      <alignment vertical="center"/>
    </xf>
    <xf numFmtId="177" fontId="17" fillId="0" borderId="0" xfId="2" applyNumberFormat="1" applyFont="1" applyFill="1" applyBorder="1" applyAlignment="1">
      <alignment vertical="center"/>
    </xf>
    <xf numFmtId="177" fontId="17" fillId="0" borderId="55" xfId="2" applyNumberFormat="1" applyFont="1" applyFill="1" applyBorder="1" applyAlignment="1">
      <alignment vertical="center"/>
    </xf>
    <xf numFmtId="177" fontId="17" fillId="0" borderId="28" xfId="2" applyNumberFormat="1" applyFont="1" applyFill="1" applyBorder="1" applyAlignment="1">
      <alignment vertical="center"/>
    </xf>
    <xf numFmtId="38" fontId="17" fillId="0" borderId="25" xfId="1" applyFont="1" applyFill="1" applyBorder="1" applyAlignment="1">
      <alignment vertical="center"/>
    </xf>
    <xf numFmtId="0" fontId="17" fillId="0" borderId="0" xfId="0" applyFont="1" applyFill="1"/>
    <xf numFmtId="0" fontId="20" fillId="0" borderId="0" xfId="0" applyFont="1" applyFill="1"/>
    <xf numFmtId="0" fontId="17" fillId="0" borderId="32" xfId="0" applyFont="1" applyBorder="1" applyAlignment="1">
      <alignment vertical="center"/>
    </xf>
    <xf numFmtId="177" fontId="17" fillId="2" borderId="30" xfId="2" applyNumberFormat="1" applyFont="1" applyFill="1" applyBorder="1" applyAlignment="1">
      <alignment vertical="center"/>
    </xf>
    <xf numFmtId="177" fontId="17" fillId="2" borderId="54" xfId="2" applyNumberFormat="1" applyFont="1" applyFill="1" applyBorder="1" applyAlignment="1">
      <alignment vertical="center"/>
    </xf>
    <xf numFmtId="183" fontId="14" fillId="0" borderId="8" xfId="0" applyNumberFormat="1" applyFont="1" applyBorder="1"/>
    <xf numFmtId="0" fontId="12" fillId="0" borderId="0" xfId="0" applyFont="1" applyAlignment="1">
      <alignment vertical="center" shrinkToFit="1"/>
    </xf>
    <xf numFmtId="0" fontId="14" fillId="0" borderId="6" xfId="0" applyFont="1" applyBorder="1" applyAlignment="1">
      <alignment shrinkToFit="1"/>
    </xf>
    <xf numFmtId="0" fontId="14" fillId="0" borderId="8" xfId="0" applyFont="1" applyBorder="1" applyAlignment="1">
      <alignment shrinkToFit="1"/>
    </xf>
    <xf numFmtId="187" fontId="36" fillId="0" borderId="6" xfId="0" applyNumberFormat="1" applyFont="1" applyBorder="1"/>
    <xf numFmtId="38" fontId="37" fillId="0" borderId="2" xfId="1" applyFont="1" applyFill="1" applyBorder="1" applyAlignment="1">
      <alignment horizontal="center" vertical="center"/>
    </xf>
    <xf numFmtId="38" fontId="37" fillId="0" borderId="1" xfId="1" applyFont="1" applyFill="1" applyBorder="1" applyAlignment="1">
      <alignment horizontal="center" vertical="center"/>
    </xf>
    <xf numFmtId="49" fontId="37" fillId="0" borderId="2" xfId="1" applyNumberFormat="1" applyFont="1" applyFill="1" applyBorder="1" applyAlignment="1">
      <alignment horizontal="center" vertical="center"/>
    </xf>
    <xf numFmtId="2" fontId="37" fillId="0" borderId="35" xfId="2" applyNumberFormat="1" applyFont="1" applyFill="1" applyBorder="1" applyAlignment="1">
      <alignment vertical="center"/>
    </xf>
    <xf numFmtId="0" fontId="39" fillId="0" borderId="32" xfId="0" applyFont="1" applyBorder="1" applyAlignment="1">
      <alignment vertical="center"/>
    </xf>
    <xf numFmtId="0" fontId="39" fillId="5" borderId="109" xfId="0" applyFont="1" applyFill="1" applyBorder="1" applyAlignment="1">
      <alignment vertical="center"/>
    </xf>
    <xf numFmtId="38" fontId="39" fillId="5" borderId="110" xfId="0" applyNumberFormat="1" applyFont="1" applyFill="1" applyBorder="1" applyAlignment="1">
      <alignment vertical="center"/>
    </xf>
    <xf numFmtId="38" fontId="39" fillId="5" borderId="109" xfId="0" applyNumberFormat="1" applyFont="1" applyFill="1" applyBorder="1" applyAlignment="1">
      <alignment vertical="center"/>
    </xf>
    <xf numFmtId="0" fontId="39" fillId="0" borderId="26" xfId="0" applyFont="1" applyBorder="1" applyAlignment="1">
      <alignment vertical="center"/>
    </xf>
    <xf numFmtId="189" fontId="14" fillId="8" borderId="113" xfId="0" applyNumberFormat="1" applyFont="1" applyFill="1" applyBorder="1" applyAlignment="1">
      <alignment vertical="center"/>
    </xf>
    <xf numFmtId="189" fontId="14" fillId="5" borderId="109" xfId="0" applyNumberFormat="1" applyFont="1" applyFill="1" applyBorder="1" applyAlignment="1">
      <alignment vertical="center"/>
    </xf>
    <xf numFmtId="189" fontId="14" fillId="0" borderId="19" xfId="0" applyNumberFormat="1" applyFont="1" applyBorder="1" applyAlignment="1">
      <alignment vertical="center"/>
    </xf>
    <xf numFmtId="189" fontId="14" fillId="7" borderId="109" xfId="0" applyNumberFormat="1" applyFont="1" applyFill="1" applyBorder="1" applyAlignment="1">
      <alignment vertical="center"/>
    </xf>
    <xf numFmtId="189" fontId="14" fillId="0" borderId="37" xfId="0" applyNumberFormat="1" applyFont="1" applyBorder="1" applyAlignment="1">
      <alignment vertical="center"/>
    </xf>
    <xf numFmtId="189" fontId="14" fillId="0" borderId="1" xfId="0" applyNumberFormat="1" applyFont="1" applyBorder="1" applyAlignment="1">
      <alignment vertical="center"/>
    </xf>
    <xf numFmtId="189" fontId="14" fillId="0" borderId="18" xfId="0" applyNumberFormat="1" applyFont="1" applyBorder="1" applyAlignment="1">
      <alignment vertical="center"/>
    </xf>
    <xf numFmtId="189" fontId="14" fillId="0" borderId="36" xfId="0" applyNumberFormat="1" applyFont="1" applyBorder="1" applyAlignment="1">
      <alignment vertical="center"/>
    </xf>
    <xf numFmtId="189" fontId="14" fillId="0" borderId="2" xfId="0" applyNumberFormat="1" applyFont="1" applyBorder="1" applyAlignment="1">
      <alignment vertical="center"/>
    </xf>
    <xf numFmtId="189" fontId="14" fillId="0" borderId="26" xfId="0" applyNumberFormat="1" applyFont="1" applyBorder="1" applyAlignment="1">
      <alignment vertical="center"/>
    </xf>
    <xf numFmtId="189" fontId="14" fillId="0" borderId="23" xfId="0" applyNumberFormat="1" applyFont="1" applyBorder="1" applyAlignment="1">
      <alignment vertical="center"/>
    </xf>
    <xf numFmtId="189" fontId="14" fillId="0" borderId="39" xfId="0" applyNumberFormat="1" applyFont="1" applyBorder="1" applyAlignment="1">
      <alignment vertical="center"/>
    </xf>
    <xf numFmtId="188" fontId="17" fillId="0" borderId="0" xfId="0" applyNumberFormat="1" applyFont="1"/>
    <xf numFmtId="0" fontId="26" fillId="0" borderId="5" xfId="0" applyFont="1" applyBorder="1" applyAlignment="1">
      <alignment vertical="center"/>
    </xf>
    <xf numFmtId="177" fontId="17" fillId="2" borderId="116" xfId="2" applyNumberFormat="1" applyFont="1" applyFill="1" applyBorder="1" applyAlignment="1">
      <alignment vertical="center"/>
    </xf>
    <xf numFmtId="0" fontId="17" fillId="0" borderId="2" xfId="0" applyFont="1" applyBorder="1" applyAlignment="1">
      <alignment horizontal="center" vertical="center"/>
    </xf>
    <xf numFmtId="177" fontId="17" fillId="2" borderId="24" xfId="2" applyNumberFormat="1" applyFont="1" applyFill="1" applyBorder="1" applyAlignment="1">
      <alignment vertical="center"/>
    </xf>
    <xf numFmtId="177" fontId="17" fillId="2" borderId="0" xfId="2" applyNumberFormat="1" applyFont="1" applyFill="1" applyBorder="1" applyAlignment="1">
      <alignment vertical="center"/>
    </xf>
    <xf numFmtId="190" fontId="17" fillId="0" borderId="31" xfId="2" applyNumberFormat="1" applyFont="1" applyFill="1" applyBorder="1" applyAlignment="1">
      <alignment vertical="center"/>
    </xf>
    <xf numFmtId="38" fontId="28" fillId="0" borderId="0" xfId="1" applyFont="1"/>
    <xf numFmtId="38" fontId="11" fillId="0" borderId="0" xfId="0" applyNumberFormat="1" applyFont="1"/>
    <xf numFmtId="0" fontId="14" fillId="0" borderId="18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45" xfId="0" applyFont="1" applyBorder="1" applyAlignment="1">
      <alignment horizontal="center" vertical="center"/>
    </xf>
    <xf numFmtId="0" fontId="14" fillId="0" borderId="46" xfId="0" applyFont="1" applyBorder="1" applyAlignment="1">
      <alignment horizontal="center" vertical="center"/>
    </xf>
    <xf numFmtId="0" fontId="14" fillId="0" borderId="70" xfId="0" applyFont="1" applyBorder="1" applyAlignment="1">
      <alignment horizontal="center" vertical="center"/>
    </xf>
    <xf numFmtId="0" fontId="14" fillId="0" borderId="72" xfId="0" applyFont="1" applyBorder="1" applyAlignment="1">
      <alignment vertical="center"/>
    </xf>
    <xf numFmtId="0" fontId="14" fillId="0" borderId="48" xfId="0" applyFont="1" applyBorder="1" applyAlignment="1">
      <alignment horizontal="center" vertical="center"/>
    </xf>
    <xf numFmtId="0" fontId="14" fillId="0" borderId="39" xfId="0" applyFont="1" applyBorder="1" applyAlignment="1">
      <alignment vertical="center"/>
    </xf>
    <xf numFmtId="0" fontId="14" fillId="0" borderId="36" xfId="0" applyFont="1" applyBorder="1" applyAlignment="1">
      <alignment vertical="center"/>
    </xf>
    <xf numFmtId="0" fontId="14" fillId="0" borderId="20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20" fillId="0" borderId="95" xfId="0" applyFont="1" applyBorder="1" applyAlignment="1">
      <alignment vertical="center" wrapText="1"/>
    </xf>
    <xf numFmtId="0" fontId="20" fillId="0" borderId="0" xfId="0" applyFont="1" applyBorder="1" applyAlignment="1">
      <alignment vertical="center"/>
    </xf>
    <xf numFmtId="0" fontId="17" fillId="2" borderId="30" xfId="2" applyFont="1" applyFill="1" applyBorder="1" applyAlignment="1">
      <alignment vertical="center"/>
    </xf>
    <xf numFmtId="177" fontId="17" fillId="0" borderId="112" xfId="2" applyNumberFormat="1" applyFont="1" applyFill="1" applyBorder="1" applyAlignment="1">
      <alignment vertical="center"/>
    </xf>
    <xf numFmtId="177" fontId="37" fillId="0" borderId="112" xfId="2" applyNumberFormat="1" applyFont="1" applyFill="1" applyBorder="1" applyAlignment="1">
      <alignment vertical="center"/>
    </xf>
    <xf numFmtId="0" fontId="25" fillId="2" borderId="0" xfId="0" applyFont="1" applyFill="1" applyAlignment="1">
      <alignment horizontal="center" vertical="center"/>
    </xf>
    <xf numFmtId="176" fontId="14" fillId="5" borderId="109" xfId="0" applyNumberFormat="1" applyFont="1" applyFill="1" applyBorder="1" applyAlignment="1">
      <alignment vertical="center"/>
    </xf>
    <xf numFmtId="0" fontId="14" fillId="0" borderId="28" xfId="0" applyFont="1" applyBorder="1" applyAlignment="1">
      <alignment vertical="center"/>
    </xf>
    <xf numFmtId="38" fontId="14" fillId="0" borderId="18" xfId="0" applyNumberFormat="1" applyFont="1" applyBorder="1" applyAlignment="1">
      <alignment vertical="center"/>
    </xf>
    <xf numFmtId="176" fontId="14" fillId="2" borderId="37" xfId="0" applyNumberFormat="1" applyFont="1" applyFill="1" applyBorder="1" applyAlignment="1">
      <alignment vertical="center"/>
    </xf>
    <xf numFmtId="0" fontId="14" fillId="0" borderId="107" xfId="0" applyFont="1" applyBorder="1" applyAlignment="1">
      <alignment vertical="center"/>
    </xf>
    <xf numFmtId="176" fontId="14" fillId="0" borderId="19" xfId="0" applyNumberFormat="1" applyFont="1" applyBorder="1" applyAlignment="1">
      <alignment vertical="center"/>
    </xf>
    <xf numFmtId="38" fontId="14" fillId="0" borderId="24" xfId="1" applyFont="1" applyBorder="1" applyAlignment="1">
      <alignment vertical="center"/>
    </xf>
    <xf numFmtId="0" fontId="14" fillId="0" borderId="19" xfId="0" applyFont="1" applyBorder="1" applyAlignment="1">
      <alignment horizontal="center" vertical="center"/>
    </xf>
    <xf numFmtId="38" fontId="14" fillId="0" borderId="20" xfId="0" applyNumberFormat="1" applyFont="1" applyBorder="1" applyAlignment="1">
      <alignment vertical="center"/>
    </xf>
    <xf numFmtId="176" fontId="14" fillId="2" borderId="18" xfId="0" applyNumberFormat="1" applyFont="1" applyFill="1" applyBorder="1" applyAlignment="1">
      <alignment vertical="center"/>
    </xf>
    <xf numFmtId="0" fontId="14" fillId="2" borderId="36" xfId="0" applyFont="1" applyFill="1" applyBorder="1" applyAlignment="1">
      <alignment vertical="center"/>
    </xf>
    <xf numFmtId="0" fontId="14" fillId="0" borderId="28" xfId="0" applyFont="1" applyBorder="1" applyAlignment="1">
      <alignment horizontal="center" vertical="center"/>
    </xf>
    <xf numFmtId="38" fontId="14" fillId="0" borderId="0" xfId="0" applyNumberFormat="1" applyFont="1" applyBorder="1" applyAlignment="1">
      <alignment vertical="center"/>
    </xf>
    <xf numFmtId="0" fontId="14" fillId="0" borderId="12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0" fontId="12" fillId="0" borderId="45" xfId="0" applyFont="1" applyBorder="1" applyAlignment="1">
      <alignment vertical="center"/>
    </xf>
    <xf numFmtId="0" fontId="14" fillId="2" borderId="23" xfId="0" applyFont="1" applyFill="1" applyBorder="1" applyAlignment="1">
      <alignment vertical="center"/>
    </xf>
    <xf numFmtId="38" fontId="14" fillId="0" borderId="104" xfId="0" applyNumberFormat="1" applyFont="1" applyBorder="1" applyAlignment="1">
      <alignment vertical="center"/>
    </xf>
    <xf numFmtId="0" fontId="14" fillId="0" borderId="99" xfId="0" applyFont="1" applyBorder="1" applyAlignment="1">
      <alignment vertical="center"/>
    </xf>
    <xf numFmtId="0" fontId="14" fillId="0" borderId="100" xfId="0" applyFont="1" applyBorder="1" applyAlignment="1">
      <alignment vertical="center"/>
    </xf>
    <xf numFmtId="0" fontId="14" fillId="0" borderId="67" xfId="0" applyFont="1" applyBorder="1" applyAlignment="1">
      <alignment vertical="center"/>
    </xf>
    <xf numFmtId="0" fontId="14" fillId="0" borderId="105" xfId="0" applyFont="1" applyBorder="1" applyAlignment="1">
      <alignment vertical="center"/>
    </xf>
    <xf numFmtId="0" fontId="14" fillId="0" borderId="24" xfId="0" applyFont="1" applyBorder="1" applyAlignment="1">
      <alignment vertical="center"/>
    </xf>
    <xf numFmtId="0" fontId="14" fillId="0" borderId="101" xfId="0" applyFont="1" applyBorder="1" applyAlignment="1">
      <alignment horizontal="center" vertical="center"/>
    </xf>
    <xf numFmtId="38" fontId="14" fillId="0" borderId="119" xfId="1" applyFont="1" applyBorder="1" applyAlignment="1">
      <alignment vertical="center"/>
    </xf>
    <xf numFmtId="38" fontId="14" fillId="0" borderId="120" xfId="0" applyNumberFormat="1" applyFont="1" applyBorder="1" applyAlignment="1">
      <alignment vertical="center"/>
    </xf>
    <xf numFmtId="0" fontId="14" fillId="0" borderId="62" xfId="0" applyFont="1" applyBorder="1" applyAlignment="1">
      <alignment vertical="center" shrinkToFit="1"/>
    </xf>
    <xf numFmtId="0" fontId="14" fillId="0" borderId="40" xfId="0" applyFont="1" applyBorder="1" applyAlignment="1">
      <alignment vertical="center" shrinkToFit="1"/>
    </xf>
    <xf numFmtId="0" fontId="39" fillId="0" borderId="15" xfId="0" applyFont="1" applyBorder="1" applyAlignment="1">
      <alignment vertical="center"/>
    </xf>
    <xf numFmtId="191" fontId="11" fillId="0" borderId="0" xfId="0" applyNumberFormat="1" applyFont="1"/>
    <xf numFmtId="0" fontId="11" fillId="0" borderId="0" xfId="0" applyFont="1" applyAlignment="1">
      <alignment shrinkToFit="1"/>
    </xf>
    <xf numFmtId="0" fontId="20" fillId="2" borderId="32" xfId="2" applyFont="1" applyFill="1" applyBorder="1" applyAlignment="1">
      <alignment horizontal="center" vertical="center"/>
    </xf>
    <xf numFmtId="2" fontId="17" fillId="0" borderId="27" xfId="2" applyNumberFormat="1" applyFont="1" applyFill="1" applyBorder="1" applyAlignment="1">
      <alignment vertical="center"/>
    </xf>
    <xf numFmtId="0" fontId="20" fillId="0" borderId="0" xfId="0" applyFont="1" applyBorder="1" applyAlignment="1">
      <alignment vertical="center" wrapText="1"/>
    </xf>
    <xf numFmtId="0" fontId="17" fillId="2" borderId="96" xfId="2" applyFont="1" applyFill="1" applyBorder="1" applyAlignment="1">
      <alignment vertical="center"/>
    </xf>
    <xf numFmtId="0" fontId="20" fillId="2" borderId="123" xfId="2" applyFont="1" applyFill="1" applyBorder="1" applyAlignment="1">
      <alignment horizontal="center" vertical="center"/>
    </xf>
    <xf numFmtId="182" fontId="38" fillId="5" borderId="111" xfId="2" applyNumberFormat="1" applyFont="1" applyFill="1" applyBorder="1" applyAlignment="1">
      <alignment vertical="center"/>
    </xf>
    <xf numFmtId="1" fontId="17" fillId="0" borderId="0" xfId="0" applyNumberFormat="1" applyFont="1" applyBorder="1"/>
    <xf numFmtId="0" fontId="20" fillId="0" borderId="0" xfId="0" applyFont="1" applyBorder="1" applyAlignment="1">
      <alignment horizontal="center" vertical="center"/>
    </xf>
    <xf numFmtId="177" fontId="41" fillId="6" borderId="112" xfId="2" applyNumberFormat="1" applyFont="1" applyFill="1" applyBorder="1" applyAlignment="1">
      <alignment vertical="center"/>
    </xf>
    <xf numFmtId="177" fontId="41" fillId="2" borderId="0" xfId="2" applyNumberFormat="1" applyFont="1" applyFill="1" applyBorder="1" applyAlignment="1">
      <alignment vertical="center"/>
    </xf>
    <xf numFmtId="0" fontId="14" fillId="0" borderId="118" xfId="0" applyFont="1" applyBorder="1" applyAlignment="1">
      <alignment vertical="center"/>
    </xf>
    <xf numFmtId="0" fontId="14" fillId="0" borderId="124" xfId="0" applyFont="1" applyBorder="1" applyAlignment="1">
      <alignment vertical="center"/>
    </xf>
    <xf numFmtId="0" fontId="14" fillId="0" borderId="125" xfId="0" applyFont="1" applyBorder="1" applyAlignment="1">
      <alignment horizontal="center" vertical="center"/>
    </xf>
    <xf numFmtId="0" fontId="14" fillId="0" borderId="126" xfId="0" applyFont="1" applyBorder="1" applyAlignment="1">
      <alignment vertical="center"/>
    </xf>
    <xf numFmtId="0" fontId="14" fillId="0" borderId="1" xfId="0" applyFont="1" applyBorder="1" applyAlignment="1">
      <alignment horizontal="center" vertical="center" shrinkToFit="1"/>
    </xf>
    <xf numFmtId="38" fontId="33" fillId="0" borderId="0" xfId="1" applyFont="1" applyBorder="1" applyAlignment="1">
      <alignment vertical="center"/>
    </xf>
    <xf numFmtId="2" fontId="39" fillId="0" borderId="105" xfId="0" applyNumberFormat="1" applyFont="1" applyBorder="1" applyAlignment="1">
      <alignment vertical="center"/>
    </xf>
    <xf numFmtId="38" fontId="11" fillId="0" borderId="25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0" fontId="14" fillId="0" borderId="46" xfId="0" applyFont="1" applyBorder="1" applyAlignment="1">
      <alignment horizontal="center" vertical="center"/>
    </xf>
    <xf numFmtId="192" fontId="17" fillId="2" borderId="26" xfId="2" applyNumberFormat="1" applyFont="1" applyFill="1" applyBorder="1" applyAlignment="1">
      <alignment vertical="center"/>
    </xf>
    <xf numFmtId="0" fontId="14" fillId="0" borderId="22" xfId="0" applyFont="1" applyBorder="1" applyAlignment="1">
      <alignment vertical="center" shrinkToFit="1"/>
    </xf>
    <xf numFmtId="182" fontId="38" fillId="5" borderId="127" xfId="2" applyNumberFormat="1" applyFont="1" applyFill="1" applyBorder="1" applyAlignment="1">
      <alignment vertical="center"/>
    </xf>
    <xf numFmtId="182" fontId="24" fillId="5" borderId="128" xfId="2" applyNumberFormat="1" applyFont="1" applyFill="1" applyBorder="1" applyAlignment="1">
      <alignment vertical="center"/>
    </xf>
    <xf numFmtId="0" fontId="20" fillId="2" borderId="130" xfId="2" applyFont="1" applyFill="1" applyBorder="1" applyAlignment="1">
      <alignment horizontal="center" vertical="center"/>
    </xf>
    <xf numFmtId="0" fontId="20" fillId="2" borderId="129" xfId="2" applyFont="1" applyFill="1" applyBorder="1" applyAlignment="1">
      <alignment horizontal="center" vertical="center"/>
    </xf>
    <xf numFmtId="2" fontId="17" fillId="0" borderId="37" xfId="2" applyNumberFormat="1" applyFont="1" applyFill="1" applyBorder="1" applyAlignment="1">
      <alignment vertical="center"/>
    </xf>
    <xf numFmtId="2" fontId="17" fillId="0" borderId="131" xfId="2" applyNumberFormat="1" applyFont="1" applyFill="1" applyBorder="1" applyAlignment="1">
      <alignment vertical="center"/>
    </xf>
    <xf numFmtId="0" fontId="17" fillId="2" borderId="29" xfId="2" applyFont="1" applyFill="1" applyBorder="1" applyAlignment="1">
      <alignment vertical="center"/>
    </xf>
    <xf numFmtId="2" fontId="17" fillId="0" borderId="133" xfId="2" applyNumberFormat="1" applyFont="1" applyFill="1" applyBorder="1" applyAlignment="1">
      <alignment vertical="center"/>
    </xf>
    <xf numFmtId="2" fontId="17" fillId="0" borderId="132" xfId="2" applyNumberFormat="1" applyFont="1" applyFill="1" applyBorder="1" applyAlignment="1">
      <alignment vertical="center"/>
    </xf>
    <xf numFmtId="182" fontId="38" fillId="5" borderId="110" xfId="2" applyNumberFormat="1" applyFont="1" applyFill="1" applyBorder="1" applyAlignment="1">
      <alignment vertical="center"/>
    </xf>
    <xf numFmtId="182" fontId="38" fillId="5" borderId="128" xfId="2" applyNumberFormat="1" applyFont="1" applyFill="1" applyBorder="1" applyAlignment="1">
      <alignment vertical="center"/>
    </xf>
    <xf numFmtId="0" fontId="20" fillId="2" borderId="135" xfId="2" applyFont="1" applyFill="1" applyBorder="1" applyAlignment="1">
      <alignment horizontal="center" vertical="center"/>
    </xf>
    <xf numFmtId="2" fontId="17" fillId="0" borderId="136" xfId="2" applyNumberFormat="1" applyFont="1" applyFill="1" applyBorder="1" applyAlignment="1">
      <alignment vertical="center"/>
    </xf>
    <xf numFmtId="0" fontId="11" fillId="0" borderId="39" xfId="0" applyFont="1" applyBorder="1" applyAlignment="1">
      <alignment vertical="center"/>
    </xf>
    <xf numFmtId="3" fontId="42" fillId="0" borderId="0" xfId="0" applyNumberFormat="1" applyFont="1"/>
    <xf numFmtId="193" fontId="10" fillId="0" borderId="0" xfId="0" applyNumberFormat="1" applyFont="1"/>
    <xf numFmtId="3" fontId="10" fillId="0" borderId="0" xfId="0" applyNumberFormat="1" applyFont="1"/>
    <xf numFmtId="0" fontId="43" fillId="0" borderId="0" xfId="0" applyFont="1" applyAlignment="1">
      <alignment horizontal="center"/>
    </xf>
    <xf numFmtId="49" fontId="17" fillId="0" borderId="0" xfId="1" applyNumberFormat="1" applyFont="1" applyFill="1" applyBorder="1" applyAlignment="1">
      <alignment horizontal="center" vertical="center"/>
    </xf>
    <xf numFmtId="49" fontId="44" fillId="0" borderId="0" xfId="0" applyNumberFormat="1" applyFont="1" applyAlignment="1">
      <alignment horizontal="center"/>
    </xf>
    <xf numFmtId="0" fontId="44" fillId="0" borderId="0" xfId="0" applyFont="1" applyAlignment="1">
      <alignment horizontal="center"/>
    </xf>
    <xf numFmtId="176" fontId="14" fillId="0" borderId="0" xfId="0" applyNumberFormat="1" applyFont="1"/>
    <xf numFmtId="0" fontId="20" fillId="2" borderId="129" xfId="2" applyFont="1" applyFill="1" applyBorder="1" applyAlignment="1">
      <alignment horizontal="center" vertical="center" shrinkToFit="1"/>
    </xf>
    <xf numFmtId="190" fontId="17" fillId="0" borderId="54" xfId="2" applyNumberFormat="1" applyFont="1" applyFill="1" applyBorder="1" applyAlignment="1">
      <alignment vertical="center"/>
    </xf>
    <xf numFmtId="0" fontId="17" fillId="2" borderId="137" xfId="2" applyFont="1" applyFill="1" applyBorder="1" applyAlignment="1">
      <alignment horizontal="center" vertical="center"/>
    </xf>
    <xf numFmtId="177" fontId="17" fillId="6" borderId="138" xfId="2" applyNumberFormat="1" applyFont="1" applyFill="1" applyBorder="1" applyAlignment="1">
      <alignment vertical="center"/>
    </xf>
    <xf numFmtId="177" fontId="17" fillId="9" borderId="139" xfId="2" applyNumberFormat="1" applyFont="1" applyFill="1" applyBorder="1" applyAlignment="1">
      <alignment vertical="center"/>
    </xf>
    <xf numFmtId="0" fontId="11" fillId="0" borderId="2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176" fontId="11" fillId="5" borderId="111" xfId="0" applyNumberFormat="1" applyFont="1" applyFill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109" xfId="0" applyFont="1" applyBorder="1" applyAlignment="1">
      <alignment vertical="center"/>
    </xf>
    <xf numFmtId="0" fontId="11" fillId="0" borderId="58" xfId="0" applyFont="1" applyBorder="1" applyAlignment="1">
      <alignment vertical="center" shrinkToFit="1"/>
    </xf>
    <xf numFmtId="0" fontId="11" fillId="0" borderId="19" xfId="0" applyFont="1" applyBorder="1" applyAlignment="1">
      <alignment horizontal="right" vertical="center"/>
    </xf>
    <xf numFmtId="0" fontId="13" fillId="0" borderId="81" xfId="0" applyFont="1" applyBorder="1" applyAlignment="1"/>
    <xf numFmtId="0" fontId="13" fillId="0" borderId="82" xfId="0" applyFont="1" applyBorder="1" applyAlignment="1"/>
    <xf numFmtId="0" fontId="13" fillId="0" borderId="83" xfId="0" applyFont="1" applyBorder="1" applyAlignment="1"/>
    <xf numFmtId="0" fontId="13" fillId="0" borderId="10" xfId="0" applyFont="1" applyBorder="1" applyAlignment="1"/>
    <xf numFmtId="3" fontId="17" fillId="0" borderId="8" xfId="0" applyNumberFormat="1" applyFont="1" applyBorder="1" applyAlignment="1">
      <alignment horizontal="right"/>
    </xf>
    <xf numFmtId="3" fontId="17" fillId="0" borderId="9" xfId="0" applyNumberFormat="1" applyFont="1" applyBorder="1" applyAlignment="1">
      <alignment horizontal="right"/>
    </xf>
    <xf numFmtId="0" fontId="14" fillId="0" borderId="84" xfId="0" applyFont="1" applyBorder="1" applyAlignment="1"/>
    <xf numFmtId="0" fontId="14" fillId="0" borderId="82" xfId="0" applyFont="1" applyBorder="1" applyAlignment="1"/>
    <xf numFmtId="0" fontId="14" fillId="0" borderId="8" xfId="0" applyFont="1" applyBorder="1" applyAlignment="1"/>
    <xf numFmtId="0" fontId="14" fillId="0" borderId="10" xfId="0" applyFont="1" applyBorder="1" applyAlignment="1"/>
    <xf numFmtId="185" fontId="17" fillId="0" borderId="8" xfId="0" applyNumberFormat="1" applyFont="1" applyBorder="1" applyAlignment="1">
      <alignment horizontal="right"/>
    </xf>
    <xf numFmtId="185" fontId="17" fillId="0" borderId="9" xfId="0" applyNumberFormat="1" applyFont="1" applyBorder="1" applyAlignment="1">
      <alignment horizontal="right"/>
    </xf>
    <xf numFmtId="3" fontId="17" fillId="0" borderId="14" xfId="0" applyNumberFormat="1" applyFont="1" applyBorder="1" applyAlignment="1">
      <alignment horizontal="right"/>
    </xf>
    <xf numFmtId="3" fontId="17" fillId="0" borderId="15" xfId="0" applyNumberFormat="1" applyFont="1" applyBorder="1" applyAlignment="1">
      <alignment horizontal="right"/>
    </xf>
    <xf numFmtId="0" fontId="11" fillId="0" borderId="83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0" fillId="0" borderId="85" xfId="0" applyFont="1" applyBorder="1" applyAlignment="1">
      <alignment horizontal="center" vertical="center" textRotation="255"/>
    </xf>
    <xf numFmtId="0" fontId="10" fillId="0" borderId="86" xfId="0" applyFont="1" applyBorder="1" applyAlignment="1">
      <alignment horizontal="center" vertical="center" textRotation="255"/>
    </xf>
    <xf numFmtId="0" fontId="10" fillId="0" borderId="87" xfId="0" applyFont="1" applyBorder="1" applyAlignment="1">
      <alignment horizontal="center" vertical="center" textRotation="255"/>
    </xf>
    <xf numFmtId="0" fontId="14" fillId="0" borderId="14" xfId="0" applyFont="1" applyBorder="1" applyAlignment="1"/>
    <xf numFmtId="0" fontId="14" fillId="0" borderId="16" xfId="0" applyFont="1" applyBorder="1" applyAlignment="1"/>
    <xf numFmtId="0" fontId="13" fillId="0" borderId="92" xfId="0" applyFont="1" applyBorder="1" applyAlignment="1"/>
    <xf numFmtId="0" fontId="13" fillId="0" borderId="16" xfId="0" applyFont="1" applyBorder="1" applyAlignment="1"/>
    <xf numFmtId="0" fontId="13" fillId="0" borderId="83" xfId="0" applyFont="1" applyBorder="1" applyAlignment="1">
      <alignment horizontal="left"/>
    </xf>
    <xf numFmtId="0" fontId="13" fillId="0" borderId="10" xfId="0" applyFont="1" applyBorder="1" applyAlignment="1">
      <alignment horizontal="left"/>
    </xf>
    <xf numFmtId="3" fontId="17" fillId="0" borderId="8" xfId="0" applyNumberFormat="1" applyFont="1" applyBorder="1" applyAlignment="1"/>
    <xf numFmtId="3" fontId="17" fillId="0" borderId="9" xfId="0" applyNumberFormat="1" applyFont="1" applyBorder="1" applyAlignment="1"/>
    <xf numFmtId="0" fontId="13" fillId="0" borderId="88" xfId="0" applyFont="1" applyBorder="1" applyAlignment="1"/>
    <xf numFmtId="0" fontId="13" fillId="0" borderId="49" xfId="0" applyFont="1" applyBorder="1" applyAlignment="1"/>
    <xf numFmtId="0" fontId="13" fillId="0" borderId="9" xfId="0" applyFont="1" applyBorder="1" applyAlignment="1"/>
    <xf numFmtId="0" fontId="10" fillId="0" borderId="84" xfId="0" applyFont="1" applyBorder="1" applyAlignment="1">
      <alignment horizontal="center"/>
    </xf>
    <xf numFmtId="0" fontId="10" fillId="0" borderId="82" xfId="0" applyFont="1" applyBorder="1" applyAlignment="1">
      <alignment horizontal="center"/>
    </xf>
    <xf numFmtId="0" fontId="35" fillId="0" borderId="15" xfId="0" applyFont="1" applyBorder="1" applyAlignment="1">
      <alignment horizontal="center"/>
    </xf>
    <xf numFmtId="0" fontId="13" fillId="0" borderId="89" xfId="0" applyFont="1" applyBorder="1" applyAlignment="1">
      <alignment horizontal="center" vertical="center"/>
    </xf>
    <xf numFmtId="0" fontId="13" fillId="0" borderId="90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91" xfId="0" applyFont="1" applyBorder="1" applyAlignment="1">
      <alignment horizontal="center" vertical="center"/>
    </xf>
    <xf numFmtId="3" fontId="11" fillId="0" borderId="8" xfId="0" applyNumberFormat="1" applyFont="1" applyBorder="1" applyAlignment="1"/>
    <xf numFmtId="3" fontId="11" fillId="0" borderId="9" xfId="0" applyNumberFormat="1" applyFont="1" applyBorder="1" applyAlignment="1"/>
    <xf numFmtId="0" fontId="13" fillId="0" borderId="5" xfId="0" applyFont="1" applyBorder="1" applyAlignment="1"/>
    <xf numFmtId="0" fontId="13" fillId="0" borderId="80" xfId="0" applyFont="1" applyBorder="1" applyAlignment="1"/>
    <xf numFmtId="0" fontId="10" fillId="0" borderId="6" xfId="0" applyFont="1" applyBorder="1" applyAlignment="1">
      <alignment horizontal="center"/>
    </xf>
    <xf numFmtId="0" fontId="10" fillId="0" borderId="80" xfId="0" applyFont="1" applyBorder="1" applyAlignment="1">
      <alignment horizontal="center"/>
    </xf>
    <xf numFmtId="0" fontId="17" fillId="2" borderId="2" xfId="2" applyFont="1" applyFill="1" applyBorder="1" applyAlignment="1">
      <alignment horizontal="left" vertical="center" indent="1"/>
    </xf>
    <xf numFmtId="0" fontId="17" fillId="2" borderId="26" xfId="2" applyFont="1" applyFill="1" applyBorder="1" applyAlignment="1">
      <alignment horizontal="left" vertical="center" indent="1"/>
    </xf>
    <xf numFmtId="179" fontId="17" fillId="2" borderId="26" xfId="1" applyNumberFormat="1" applyFont="1" applyFill="1" applyBorder="1" applyAlignment="1">
      <alignment vertical="center"/>
    </xf>
    <xf numFmtId="179" fontId="17" fillId="2" borderId="30" xfId="1" applyNumberFormat="1" applyFont="1" applyFill="1" applyBorder="1" applyAlignment="1">
      <alignment vertical="center"/>
    </xf>
    <xf numFmtId="179" fontId="17" fillId="2" borderId="1" xfId="1" applyNumberFormat="1" applyFont="1" applyFill="1" applyBorder="1" applyAlignment="1">
      <alignment vertical="center"/>
    </xf>
    <xf numFmtId="0" fontId="17" fillId="2" borderId="31" xfId="2" applyFont="1" applyFill="1" applyBorder="1" applyAlignment="1">
      <alignment horizontal="left" vertical="center" indent="1"/>
    </xf>
    <xf numFmtId="0" fontId="17" fillId="2" borderId="54" xfId="2" applyFont="1" applyFill="1" applyBorder="1" applyAlignment="1">
      <alignment horizontal="left" vertical="center" indent="1"/>
    </xf>
    <xf numFmtId="0" fontId="17" fillId="0" borderId="26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2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2" borderId="26" xfId="2" applyFont="1" applyFill="1" applyBorder="1" applyAlignment="1">
      <alignment horizontal="center" vertical="center"/>
    </xf>
    <xf numFmtId="0" fontId="17" fillId="2" borderId="30" xfId="2" applyFont="1" applyFill="1" applyBorder="1" applyAlignment="1">
      <alignment horizontal="center" vertical="center"/>
    </xf>
    <xf numFmtId="0" fontId="17" fillId="2" borderId="93" xfId="2" applyFont="1" applyFill="1" applyBorder="1" applyAlignment="1">
      <alignment horizontal="center" vertical="center"/>
    </xf>
    <xf numFmtId="0" fontId="17" fillId="2" borderId="1" xfId="2" applyFont="1" applyFill="1" applyBorder="1" applyAlignment="1">
      <alignment horizontal="center" vertical="center"/>
    </xf>
    <xf numFmtId="0" fontId="17" fillId="2" borderId="32" xfId="2" applyFont="1" applyFill="1" applyBorder="1" applyAlignment="1">
      <alignment horizontal="center" vertical="center"/>
    </xf>
    <xf numFmtId="0" fontId="17" fillId="2" borderId="29" xfId="2" applyFont="1" applyFill="1" applyBorder="1" applyAlignment="1">
      <alignment horizontal="center" vertical="center"/>
    </xf>
    <xf numFmtId="0" fontId="17" fillId="2" borderId="37" xfId="2" applyFont="1" applyFill="1" applyBorder="1" applyAlignment="1">
      <alignment horizontal="center" vertical="center"/>
    </xf>
    <xf numFmtId="38" fontId="17" fillId="2" borderId="0" xfId="1" applyFont="1" applyFill="1" applyBorder="1" applyAlignment="1">
      <alignment horizontal="center" vertical="center"/>
    </xf>
    <xf numFmtId="0" fontId="20" fillId="2" borderId="26" xfId="2" applyFont="1" applyFill="1" applyBorder="1" applyAlignment="1">
      <alignment horizontal="center" vertical="center"/>
    </xf>
    <xf numFmtId="0" fontId="20" fillId="2" borderId="30" xfId="2" applyFont="1" applyFill="1" applyBorder="1" applyAlignment="1">
      <alignment horizontal="center" vertical="center"/>
    </xf>
    <xf numFmtId="2" fontId="37" fillId="0" borderId="2" xfId="2" applyNumberFormat="1" applyFont="1" applyFill="1" applyBorder="1" applyAlignment="1">
      <alignment horizontal="center" vertical="center"/>
    </xf>
    <xf numFmtId="0" fontId="17" fillId="0" borderId="96" xfId="2" applyFont="1" applyFill="1" applyBorder="1" applyAlignment="1">
      <alignment horizontal="center" vertical="center"/>
    </xf>
    <xf numFmtId="0" fontId="17" fillId="0" borderId="30" xfId="2" applyFont="1" applyFill="1" applyBorder="1" applyAlignment="1">
      <alignment horizontal="center" vertical="center"/>
    </xf>
    <xf numFmtId="0" fontId="17" fillId="0" borderId="1" xfId="2" applyFont="1" applyFill="1" applyBorder="1" applyAlignment="1">
      <alignment horizontal="center" vertical="center"/>
    </xf>
    <xf numFmtId="0" fontId="17" fillId="2" borderId="24" xfId="2" applyFont="1" applyFill="1" applyBorder="1" applyAlignment="1">
      <alignment horizontal="center" vertical="center"/>
    </xf>
    <xf numFmtId="0" fontId="17" fillId="2" borderId="28" xfId="2" applyFont="1" applyFill="1" applyBorder="1" applyAlignment="1">
      <alignment horizontal="center" vertical="center"/>
    </xf>
    <xf numFmtId="0" fontId="17" fillId="2" borderId="26" xfId="2" applyFont="1" applyFill="1" applyBorder="1" applyAlignment="1">
      <alignment vertical="center"/>
    </xf>
    <xf numFmtId="0" fontId="17" fillId="2" borderId="30" xfId="2" applyFont="1" applyFill="1" applyBorder="1" applyAlignment="1">
      <alignment vertical="center"/>
    </xf>
    <xf numFmtId="38" fontId="17" fillId="2" borderId="31" xfId="1" applyFont="1" applyFill="1" applyBorder="1" applyAlignment="1">
      <alignment horizontal="center" vertical="center"/>
    </xf>
    <xf numFmtId="38" fontId="17" fillId="2" borderId="54" xfId="1" applyFont="1" applyFill="1" applyBorder="1" applyAlignment="1">
      <alignment horizontal="center" vertical="center"/>
    </xf>
    <xf numFmtId="38" fontId="17" fillId="2" borderId="35" xfId="1" applyFont="1" applyFill="1" applyBorder="1" applyAlignment="1">
      <alignment horizontal="center" vertical="center"/>
    </xf>
    <xf numFmtId="0" fontId="23" fillId="2" borderId="26" xfId="2" applyFont="1" applyFill="1" applyBorder="1" applyAlignment="1">
      <alignment horizontal="center" vertical="center"/>
    </xf>
    <xf numFmtId="0" fontId="23" fillId="2" borderId="30" xfId="2" applyFont="1" applyFill="1" applyBorder="1" applyAlignment="1">
      <alignment horizontal="center" vertical="center"/>
    </xf>
    <xf numFmtId="38" fontId="23" fillId="2" borderId="2" xfId="1" applyFont="1" applyFill="1" applyBorder="1" applyAlignment="1">
      <alignment horizontal="center" vertical="center"/>
    </xf>
    <xf numFmtId="0" fontId="17" fillId="2" borderId="31" xfId="2" applyFont="1" applyFill="1" applyBorder="1" applyAlignment="1">
      <alignment horizontal="center" vertical="center"/>
    </xf>
    <xf numFmtId="0" fontId="17" fillId="2" borderId="54" xfId="2" applyFont="1" applyFill="1" applyBorder="1" applyAlignment="1">
      <alignment horizontal="center" vertical="center"/>
    </xf>
    <xf numFmtId="0" fontId="17" fillId="2" borderId="35" xfId="2" applyFont="1" applyFill="1" applyBorder="1" applyAlignment="1">
      <alignment horizontal="center" vertical="center"/>
    </xf>
    <xf numFmtId="0" fontId="17" fillId="2" borderId="25" xfId="2" applyFont="1" applyFill="1" applyBorder="1" applyAlignment="1">
      <alignment horizontal="center" vertical="center"/>
    </xf>
    <xf numFmtId="0" fontId="17" fillId="2" borderId="18" xfId="2" applyFont="1" applyFill="1" applyBorder="1" applyAlignment="1">
      <alignment horizontal="center" vertical="center"/>
    </xf>
    <xf numFmtId="0" fontId="17" fillId="0" borderId="26" xfId="2" applyFont="1" applyFill="1" applyBorder="1" applyAlignment="1">
      <alignment horizontal="center" vertical="center"/>
    </xf>
    <xf numFmtId="0" fontId="17" fillId="2" borderId="94" xfId="2" applyFont="1" applyFill="1" applyBorder="1" applyAlignment="1">
      <alignment vertical="center"/>
    </xf>
    <xf numFmtId="0" fontId="17" fillId="2" borderId="134" xfId="2" applyFont="1" applyFill="1" applyBorder="1" applyAlignment="1">
      <alignment vertical="center"/>
    </xf>
    <xf numFmtId="38" fontId="23" fillId="2" borderId="0" xfId="1" applyFont="1" applyFill="1" applyBorder="1" applyAlignment="1">
      <alignment horizontal="center" vertical="center"/>
    </xf>
    <xf numFmtId="0" fontId="17" fillId="2" borderId="121" xfId="2" applyFont="1" applyFill="1" applyBorder="1" applyAlignment="1">
      <alignment vertical="center"/>
    </xf>
    <xf numFmtId="0" fontId="17" fillId="2" borderId="35" xfId="2" applyFont="1" applyFill="1" applyBorder="1" applyAlignment="1">
      <alignment vertical="center"/>
    </xf>
    <xf numFmtId="0" fontId="17" fillId="2" borderId="122" xfId="2" applyFont="1" applyFill="1" applyBorder="1" applyAlignment="1">
      <alignment vertical="center"/>
    </xf>
    <xf numFmtId="0" fontId="17" fillId="2" borderId="37" xfId="2" applyFont="1" applyFill="1" applyBorder="1" applyAlignment="1">
      <alignment vertical="center"/>
    </xf>
    <xf numFmtId="0" fontId="17" fillId="2" borderId="121" xfId="2" applyFont="1" applyFill="1" applyBorder="1" applyAlignment="1">
      <alignment vertical="center" wrapText="1"/>
    </xf>
    <xf numFmtId="0" fontId="17" fillId="2" borderId="54" xfId="2" applyFont="1" applyFill="1" applyBorder="1" applyAlignment="1">
      <alignment vertical="center" wrapText="1"/>
    </xf>
    <xf numFmtId="0" fontId="17" fillId="2" borderId="95" xfId="2" applyFont="1" applyFill="1" applyBorder="1" applyAlignment="1">
      <alignment vertical="center" wrapText="1"/>
    </xf>
    <xf numFmtId="0" fontId="17" fillId="2" borderId="0" xfId="2" applyFont="1" applyFill="1" applyBorder="1" applyAlignment="1">
      <alignment vertical="center" wrapText="1"/>
    </xf>
    <xf numFmtId="0" fontId="17" fillId="2" borderId="122" xfId="2" applyFont="1" applyFill="1" applyBorder="1" applyAlignment="1">
      <alignment vertical="center" wrapText="1"/>
    </xf>
    <xf numFmtId="0" fontId="17" fillId="2" borderId="29" xfId="2" applyFont="1" applyFill="1" applyBorder="1" applyAlignment="1">
      <alignment vertical="center" wrapText="1"/>
    </xf>
    <xf numFmtId="38" fontId="23" fillId="2" borderId="26" xfId="1" applyFont="1" applyFill="1" applyBorder="1" applyAlignment="1">
      <alignment horizontal="center" vertical="center"/>
    </xf>
    <xf numFmtId="179" fontId="17" fillId="3" borderId="26" xfId="1" applyNumberFormat="1" applyFont="1" applyFill="1" applyBorder="1" applyAlignment="1">
      <alignment vertical="center" shrinkToFit="1"/>
    </xf>
    <xf numFmtId="179" fontId="17" fillId="3" borderId="30" xfId="1" applyNumberFormat="1" applyFont="1" applyFill="1" applyBorder="1" applyAlignment="1">
      <alignment vertical="center" shrinkToFit="1"/>
    </xf>
    <xf numFmtId="179" fontId="17" fillId="3" borderId="1" xfId="1" applyNumberFormat="1" applyFont="1" applyFill="1" applyBorder="1" applyAlignment="1">
      <alignment vertical="center" shrinkToFit="1"/>
    </xf>
    <xf numFmtId="2" fontId="20" fillId="0" borderId="34" xfId="2" applyNumberFormat="1" applyFont="1" applyFill="1" applyBorder="1" applyAlignment="1">
      <alignment horizontal="center" vertical="center" shrinkToFit="1"/>
    </xf>
    <xf numFmtId="2" fontId="20" fillId="0" borderId="97" xfId="2" applyNumberFormat="1" applyFont="1" applyFill="1" applyBorder="1" applyAlignment="1">
      <alignment horizontal="center" vertical="center" shrinkToFit="1"/>
    </xf>
    <xf numFmtId="2" fontId="20" fillId="0" borderId="27" xfId="2" applyNumberFormat="1" applyFont="1" applyFill="1" applyBorder="1" applyAlignment="1">
      <alignment horizontal="center" vertical="center" shrinkToFit="1"/>
    </xf>
    <xf numFmtId="0" fontId="37" fillId="0" borderId="2" xfId="2" applyNumberFormat="1" applyFont="1" applyFill="1" applyBorder="1" applyAlignment="1">
      <alignment horizontal="center" vertical="center"/>
    </xf>
    <xf numFmtId="38" fontId="17" fillId="2" borderId="2" xfId="1" applyFont="1" applyFill="1" applyBorder="1" applyAlignment="1">
      <alignment horizontal="center" vertical="center"/>
    </xf>
    <xf numFmtId="38" fontId="17" fillId="2" borderId="26" xfId="1" applyFont="1" applyFill="1" applyBorder="1" applyAlignment="1">
      <alignment horizontal="center" vertical="center"/>
    </xf>
    <xf numFmtId="0" fontId="17" fillId="2" borderId="31" xfId="2" applyFont="1" applyFill="1" applyBorder="1" applyAlignment="1">
      <alignment vertical="center"/>
    </xf>
    <xf numFmtId="0" fontId="17" fillId="2" borderId="54" xfId="2" applyFont="1" applyFill="1" applyBorder="1" applyAlignment="1">
      <alignment vertical="center"/>
    </xf>
    <xf numFmtId="38" fontId="11" fillId="0" borderId="102" xfId="0" applyNumberFormat="1" applyFont="1" applyBorder="1" applyAlignment="1">
      <alignment horizontal="center" vertical="center"/>
    </xf>
    <xf numFmtId="38" fontId="11" fillId="0" borderId="103" xfId="0" applyNumberFormat="1" applyFont="1" applyBorder="1" applyAlignment="1">
      <alignment horizontal="center" vertical="center"/>
    </xf>
    <xf numFmtId="0" fontId="14" fillId="0" borderId="99" xfId="0" applyFont="1" applyBorder="1" applyAlignment="1">
      <alignment horizontal="center" vertical="center"/>
    </xf>
    <xf numFmtId="0" fontId="14" fillId="0" borderId="100" xfId="0" applyFont="1" applyBorder="1" applyAlignment="1">
      <alignment horizontal="center" vertical="center"/>
    </xf>
    <xf numFmtId="0" fontId="14" fillId="0" borderId="73" xfId="0" applyFont="1" applyBorder="1" applyAlignment="1">
      <alignment horizontal="center" vertical="center"/>
    </xf>
    <xf numFmtId="0" fontId="14" fillId="0" borderId="75" xfId="0" applyFont="1" applyBorder="1" applyAlignment="1">
      <alignment horizontal="center" vertical="center"/>
    </xf>
    <xf numFmtId="0" fontId="12" fillId="0" borderId="69" xfId="0" applyFont="1" applyBorder="1" applyAlignment="1">
      <alignment vertical="center"/>
    </xf>
    <xf numFmtId="0" fontId="12" fillId="0" borderId="70" xfId="0" applyFont="1" applyBorder="1" applyAlignment="1">
      <alignment vertical="center"/>
    </xf>
    <xf numFmtId="0" fontId="12" fillId="0" borderId="72" xfId="0" applyFont="1" applyBorder="1" applyAlignment="1">
      <alignment vertical="center"/>
    </xf>
    <xf numFmtId="0" fontId="12" fillId="0" borderId="101" xfId="0" applyFont="1" applyBorder="1" applyAlignment="1">
      <alignment vertical="center"/>
    </xf>
    <xf numFmtId="0" fontId="14" fillId="0" borderId="106" xfId="0" applyFont="1" applyBorder="1" applyAlignment="1">
      <alignment horizontal="center" vertical="center"/>
    </xf>
    <xf numFmtId="0" fontId="14" fillId="0" borderId="108" xfId="0" applyFont="1" applyBorder="1" applyAlignment="1">
      <alignment vertical="center"/>
    </xf>
    <xf numFmtId="0" fontId="14" fillId="0" borderId="107" xfId="0" applyFont="1" applyBorder="1" applyAlignment="1">
      <alignment horizontal="center" vertical="center"/>
    </xf>
    <xf numFmtId="0" fontId="14" fillId="0" borderId="117" xfId="0" applyFont="1" applyBorder="1" applyAlignment="1">
      <alignment horizontal="center" vertical="center"/>
    </xf>
    <xf numFmtId="0" fontId="12" fillId="0" borderId="24" xfId="0" applyFont="1" applyBorder="1" applyAlignment="1">
      <alignment vertical="center"/>
    </xf>
    <xf numFmtId="0" fontId="12" fillId="0" borderId="28" xfId="0" applyFont="1" applyBorder="1" applyAlignment="1">
      <alignment vertical="center"/>
    </xf>
    <xf numFmtId="0" fontId="14" fillId="0" borderId="118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0" fontId="14" fillId="0" borderId="39" xfId="0" applyFont="1" applyBorder="1" applyAlignment="1">
      <alignment vertical="center"/>
    </xf>
    <xf numFmtId="0" fontId="12" fillId="0" borderId="26" xfId="0" applyFont="1" applyBorder="1" applyAlignment="1">
      <alignment vertical="center"/>
    </xf>
    <xf numFmtId="0" fontId="0" fillId="0" borderId="1" xfId="0" applyBorder="1"/>
    <xf numFmtId="0" fontId="14" fillId="0" borderId="75" xfId="0" applyFont="1" applyBorder="1" applyAlignment="1">
      <alignment vertical="center"/>
    </xf>
    <xf numFmtId="0" fontId="14" fillId="0" borderId="69" xfId="0" applyFont="1" applyBorder="1" applyAlignment="1">
      <alignment horizontal="center" vertical="center"/>
    </xf>
    <xf numFmtId="0" fontId="14" fillId="0" borderId="70" xfId="0" applyFont="1" applyBorder="1" applyAlignment="1">
      <alignment horizontal="center" vertical="center"/>
    </xf>
    <xf numFmtId="0" fontId="14" fillId="0" borderId="72" xfId="0" applyFont="1" applyBorder="1" applyAlignment="1">
      <alignment vertical="center"/>
    </xf>
    <xf numFmtId="0" fontId="14" fillId="0" borderId="101" xfId="0" applyFont="1" applyBorder="1" applyAlignment="1">
      <alignment vertical="center"/>
    </xf>
    <xf numFmtId="0" fontId="14" fillId="0" borderId="36" xfId="0" applyFont="1" applyBorder="1" applyAlignment="1">
      <alignment vertical="center"/>
    </xf>
    <xf numFmtId="0" fontId="29" fillId="0" borderId="1" xfId="0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/>
    </xf>
    <xf numFmtId="0" fontId="29" fillId="0" borderId="35" xfId="0" applyFont="1" applyBorder="1" applyAlignment="1">
      <alignment horizontal="center" vertical="center"/>
    </xf>
    <xf numFmtId="0" fontId="29" fillId="0" borderId="98" xfId="0" applyFont="1" applyBorder="1" applyAlignment="1">
      <alignment horizontal="center" vertical="center"/>
    </xf>
    <xf numFmtId="0" fontId="29" fillId="0" borderId="37" xfId="0" applyFont="1" applyBorder="1" applyAlignment="1">
      <alignment horizontal="center" vertical="center"/>
    </xf>
    <xf numFmtId="0" fontId="29" fillId="0" borderId="41" xfId="0" applyFont="1" applyBorder="1" applyAlignment="1">
      <alignment horizontal="center" vertical="center"/>
    </xf>
    <xf numFmtId="38" fontId="11" fillId="0" borderId="102" xfId="0" applyNumberFormat="1" applyFont="1" applyBorder="1" applyAlignment="1">
      <alignment vertical="center"/>
    </xf>
    <xf numFmtId="38" fontId="11" fillId="0" borderId="103" xfId="0" applyNumberFormat="1" applyFont="1" applyBorder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98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5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38" fontId="33" fillId="0" borderId="26" xfId="1" applyFont="1" applyBorder="1" applyAlignment="1">
      <alignment horizontal="right" vertical="center"/>
    </xf>
    <xf numFmtId="38" fontId="33" fillId="0" borderId="1" xfId="1" applyFont="1" applyBorder="1" applyAlignment="1">
      <alignment horizontal="right" vertical="center"/>
    </xf>
    <xf numFmtId="38" fontId="33" fillId="0" borderId="26" xfId="1" applyFont="1" applyFill="1" applyBorder="1" applyAlignment="1">
      <alignment horizontal="right" vertical="center"/>
    </xf>
    <xf numFmtId="38" fontId="33" fillId="0" borderId="1" xfId="1" applyFont="1" applyFill="1" applyBorder="1" applyAlignment="1">
      <alignment horizontal="right" vertical="center"/>
    </xf>
    <xf numFmtId="0" fontId="33" fillId="0" borderId="26" xfId="0" applyFont="1" applyBorder="1" applyAlignment="1">
      <alignment horizontal="center" vertical="center"/>
    </xf>
    <xf numFmtId="0" fontId="33" fillId="0" borderId="30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2" fontId="39" fillId="0" borderId="89" xfId="0" applyNumberFormat="1" applyFont="1" applyBorder="1" applyAlignment="1">
      <alignment horizontal="center" vertical="center"/>
    </xf>
    <xf numFmtId="2" fontId="39" fillId="0" borderId="105" xfId="0" applyNumberFormat="1" applyFont="1" applyBorder="1" applyAlignment="1">
      <alignment horizontal="center" vertical="center"/>
    </xf>
    <xf numFmtId="2" fontId="33" fillId="0" borderId="26" xfId="0" applyNumberFormat="1" applyFont="1" applyBorder="1" applyAlignment="1">
      <alignment horizontal="center" vertical="center"/>
    </xf>
    <xf numFmtId="2" fontId="33" fillId="0" borderId="1" xfId="0" applyNumberFormat="1" applyFont="1" applyBorder="1" applyAlignment="1">
      <alignment horizontal="center" vertical="center"/>
    </xf>
    <xf numFmtId="0" fontId="40" fillId="0" borderId="72" xfId="0" applyFont="1" applyBorder="1" applyAlignment="1">
      <alignment horizontal="center" vertical="center"/>
    </xf>
    <xf numFmtId="0" fontId="40" fillId="0" borderId="101" xfId="0" applyFont="1" applyBorder="1" applyAlignment="1">
      <alignment horizontal="center" vertical="center"/>
    </xf>
    <xf numFmtId="0" fontId="29" fillId="0" borderId="69" xfId="0" applyFont="1" applyBorder="1" applyAlignment="1">
      <alignment horizontal="center" vertical="center"/>
    </xf>
    <xf numFmtId="0" fontId="29" fillId="0" borderId="70" xfId="0" applyFont="1" applyBorder="1" applyAlignment="1">
      <alignment horizontal="center" vertical="center"/>
    </xf>
    <xf numFmtId="0" fontId="29" fillId="0" borderId="72" xfId="0" applyFont="1" applyBorder="1" applyAlignment="1">
      <alignment vertical="center"/>
    </xf>
    <xf numFmtId="0" fontId="29" fillId="0" borderId="101" xfId="0" applyFont="1" applyBorder="1" applyAlignment="1">
      <alignment vertical="center"/>
    </xf>
    <xf numFmtId="0" fontId="33" fillId="2" borderId="31" xfId="0" applyFont="1" applyFill="1" applyBorder="1" applyAlignment="1">
      <alignment horizontal="center" vertical="center"/>
    </xf>
    <xf numFmtId="0" fontId="33" fillId="0" borderId="35" xfId="0" applyFont="1" applyBorder="1" applyAlignment="1">
      <alignment vertical="center"/>
    </xf>
    <xf numFmtId="0" fontId="33" fillId="0" borderId="35" xfId="0" applyFont="1" applyBorder="1" applyAlignment="1">
      <alignment horizontal="center" vertical="center"/>
    </xf>
    <xf numFmtId="0" fontId="33" fillId="0" borderId="37" xfId="0" applyFont="1" applyBorder="1" applyAlignment="1">
      <alignment vertical="center"/>
    </xf>
    <xf numFmtId="0" fontId="33" fillId="0" borderId="31" xfId="0" applyFont="1" applyBorder="1" applyAlignment="1">
      <alignment horizontal="center" vertical="center"/>
    </xf>
    <xf numFmtId="0" fontId="33" fillId="0" borderId="25" xfId="0" applyFont="1" applyBorder="1" applyAlignment="1">
      <alignment horizontal="center" vertical="center"/>
    </xf>
    <xf numFmtId="0" fontId="33" fillId="0" borderId="36" xfId="0" applyFont="1" applyBorder="1" applyAlignment="1">
      <alignment vertical="center"/>
    </xf>
    <xf numFmtId="0" fontId="33" fillId="0" borderId="18" xfId="0" applyFont="1" applyBorder="1" applyAlignment="1">
      <alignment vertical="center"/>
    </xf>
    <xf numFmtId="0" fontId="33" fillId="4" borderId="32" xfId="2" quotePrefix="1" applyFont="1" applyFill="1" applyBorder="1" applyAlignment="1">
      <alignment horizontal="center" vertical="center"/>
    </xf>
    <xf numFmtId="0" fontId="33" fillId="4" borderId="37" xfId="2" applyFont="1" applyFill="1" applyBorder="1" applyAlignment="1">
      <alignment horizontal="center" vertical="center"/>
    </xf>
    <xf numFmtId="0" fontId="33" fillId="0" borderId="24" xfId="0" applyFont="1" applyBorder="1" applyAlignment="1">
      <alignment horizontal="center" vertical="center"/>
    </xf>
    <xf numFmtId="0" fontId="33" fillId="0" borderId="28" xfId="0" applyFont="1" applyBorder="1" applyAlignment="1">
      <alignment horizontal="center" vertical="center"/>
    </xf>
    <xf numFmtId="0" fontId="14" fillId="0" borderId="44" xfId="0" applyFont="1" applyBorder="1" applyAlignment="1">
      <alignment horizontal="left" vertical="center"/>
    </xf>
    <xf numFmtId="0" fontId="14" fillId="0" borderId="45" xfId="0" applyFont="1" applyBorder="1" applyAlignment="1">
      <alignment horizontal="left" vertical="center"/>
    </xf>
    <xf numFmtId="0" fontId="14" fillId="0" borderId="104" xfId="0" applyFont="1" applyBorder="1" applyAlignment="1">
      <alignment horizontal="center" vertical="center"/>
    </xf>
    <xf numFmtId="0" fontId="14" fillId="0" borderId="46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29" fillId="0" borderId="48" xfId="0" applyFont="1" applyBorder="1" applyAlignment="1">
      <alignment horizontal="center" vertical="center"/>
    </xf>
    <xf numFmtId="0" fontId="29" fillId="0" borderId="36" xfId="0" applyFont="1" applyBorder="1" applyAlignment="1">
      <alignment vertical="center"/>
    </xf>
    <xf numFmtId="0" fontId="29" fillId="0" borderId="39" xfId="0" applyFont="1" applyBorder="1" applyAlignment="1">
      <alignment vertical="center"/>
    </xf>
    <xf numFmtId="0" fontId="29" fillId="0" borderId="73" xfId="0" applyFont="1" applyBorder="1" applyAlignment="1">
      <alignment horizontal="center" vertical="center"/>
    </xf>
    <xf numFmtId="0" fontId="29" fillId="0" borderId="75" xfId="0" applyFont="1" applyBorder="1" applyAlignment="1">
      <alignment vertical="center"/>
    </xf>
    <xf numFmtId="0" fontId="29" fillId="0" borderId="45" xfId="0" applyFont="1" applyBorder="1" applyAlignment="1">
      <alignment horizontal="center" vertical="center"/>
    </xf>
    <xf numFmtId="0" fontId="29" fillId="0" borderId="76" xfId="0" applyFont="1" applyBorder="1" applyAlignment="1">
      <alignment horizontal="center" vertical="center"/>
    </xf>
    <xf numFmtId="38" fontId="11" fillId="0" borderId="102" xfId="1" applyFont="1" applyBorder="1" applyAlignment="1">
      <alignment horizontal="right" vertical="center"/>
    </xf>
    <xf numFmtId="38" fontId="11" fillId="0" borderId="103" xfId="1" applyFont="1" applyBorder="1" applyAlignment="1">
      <alignment horizontal="right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29" fillId="0" borderId="23" xfId="0" applyFont="1" applyBorder="1" applyAlignment="1">
      <alignment horizontal="center" vertical="center"/>
    </xf>
    <xf numFmtId="0" fontId="14" fillId="0" borderId="105" xfId="0" applyFont="1" applyBorder="1" applyAlignment="1">
      <alignment horizontal="center" vertical="center"/>
    </xf>
    <xf numFmtId="0" fontId="14" fillId="0" borderId="32" xfId="0" applyFont="1" applyBorder="1" applyAlignment="1">
      <alignment horizontal="left" vertical="center" shrinkToFit="1"/>
    </xf>
    <xf numFmtId="0" fontId="14" fillId="0" borderId="37" xfId="0" applyFont="1" applyBorder="1" applyAlignment="1">
      <alignment horizontal="left" vertical="center" shrinkToFit="1"/>
    </xf>
    <xf numFmtId="0" fontId="14" fillId="0" borderId="32" xfId="0" applyFont="1" applyBorder="1" applyAlignment="1">
      <alignment horizontal="center" vertical="center"/>
    </xf>
    <xf numFmtId="0" fontId="14" fillId="0" borderId="65" xfId="0" applyFont="1" applyBorder="1" applyAlignment="1">
      <alignment horizontal="center" vertical="center"/>
    </xf>
    <xf numFmtId="0" fontId="14" fillId="0" borderId="26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14" fillId="0" borderId="26" xfId="0" applyFont="1" applyBorder="1" applyAlignment="1">
      <alignment horizontal="center" vertical="center"/>
    </xf>
    <xf numFmtId="0" fontId="14" fillId="0" borderId="61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178" fontId="14" fillId="0" borderId="25" xfId="0" applyNumberFormat="1" applyFont="1" applyBorder="1" applyAlignment="1">
      <alignment vertical="center"/>
    </xf>
    <xf numFmtId="178" fontId="14" fillId="0" borderId="39" xfId="0" applyNumberFormat="1" applyFont="1" applyBorder="1" applyAlignment="1">
      <alignment vertical="center"/>
    </xf>
    <xf numFmtId="38" fontId="14" fillId="0" borderId="52" xfId="0" applyNumberFormat="1" applyFont="1" applyBorder="1" applyAlignment="1">
      <alignment vertical="center"/>
    </xf>
    <xf numFmtId="38" fontId="14" fillId="0" borderId="53" xfId="0" applyNumberFormat="1" applyFont="1" applyBorder="1" applyAlignment="1">
      <alignment vertical="center"/>
    </xf>
    <xf numFmtId="0" fontId="14" fillId="0" borderId="54" xfId="0" applyFont="1" applyBorder="1" applyAlignment="1">
      <alignment horizontal="center" vertical="center"/>
    </xf>
    <xf numFmtId="0" fontId="14" fillId="0" borderId="6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71" xfId="0" applyFont="1" applyBorder="1" applyAlignment="1">
      <alignment horizontal="center" vertical="center"/>
    </xf>
    <xf numFmtId="0" fontId="14" fillId="0" borderId="72" xfId="0" applyFont="1" applyBorder="1" applyAlignment="1">
      <alignment horizontal="center" vertical="center"/>
    </xf>
    <xf numFmtId="181" fontId="11" fillId="0" borderId="0" xfId="0" applyNumberFormat="1" applyFont="1" applyFill="1" applyBorder="1" applyAlignment="1">
      <alignment horizontal="center"/>
    </xf>
    <xf numFmtId="0" fontId="12" fillId="0" borderId="72" xfId="0" applyFont="1" applyBorder="1" applyAlignment="1">
      <alignment horizontal="center" vertical="center"/>
    </xf>
    <xf numFmtId="0" fontId="12" fillId="0" borderId="10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4" fillId="0" borderId="32" xfId="0" applyFont="1" applyBorder="1" applyAlignment="1">
      <alignment horizontal="left" vertical="center"/>
    </xf>
    <xf numFmtId="0" fontId="14" fillId="0" borderId="29" xfId="0" applyFont="1" applyBorder="1" applyAlignment="1">
      <alignment horizontal="left" vertical="center"/>
    </xf>
    <xf numFmtId="38" fontId="11" fillId="0" borderId="89" xfId="0" applyNumberFormat="1" applyFont="1" applyBorder="1" applyAlignment="1">
      <alignment horizontal="center" vertical="center"/>
    </xf>
    <xf numFmtId="38" fontId="11" fillId="0" borderId="105" xfId="0" applyNumberFormat="1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36" xfId="0" applyFont="1" applyBorder="1" applyAlignment="1">
      <alignment vertical="center"/>
    </xf>
    <xf numFmtId="0" fontId="11" fillId="0" borderId="106" xfId="0" applyFont="1" applyBorder="1" applyAlignment="1">
      <alignment horizontal="center" vertical="center"/>
    </xf>
    <xf numFmtId="0" fontId="11" fillId="0" borderId="124" xfId="0" applyFont="1" applyBorder="1" applyAlignment="1">
      <alignment vertical="center"/>
    </xf>
    <xf numFmtId="0" fontId="11" fillId="0" borderId="73" xfId="0" applyFont="1" applyBorder="1" applyAlignment="1">
      <alignment horizontal="center" vertical="center"/>
    </xf>
    <xf numFmtId="0" fontId="11" fillId="0" borderId="118" xfId="0" applyFont="1" applyBorder="1" applyAlignment="1">
      <alignment vertical="center"/>
    </xf>
    <xf numFmtId="0" fontId="11" fillId="0" borderId="42" xfId="0" applyFont="1" applyBorder="1" applyAlignment="1">
      <alignment vertical="center"/>
    </xf>
    <xf numFmtId="0" fontId="11" fillId="0" borderId="30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43" xfId="0" applyFont="1" applyBorder="1" applyAlignment="1">
      <alignment horizontal="center" vertical="center"/>
    </xf>
    <xf numFmtId="0" fontId="11" fillId="0" borderId="104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108" xfId="0" applyFont="1" applyBorder="1" applyAlignment="1">
      <alignment horizontal="center" vertical="center"/>
    </xf>
    <xf numFmtId="0" fontId="11" fillId="0" borderId="88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70" xfId="0" applyFont="1" applyBorder="1" applyAlignment="1">
      <alignment horizontal="center" vertical="center"/>
    </xf>
    <xf numFmtId="0" fontId="11" fillId="0" borderId="9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01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Sheet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00.56\&#37117;&#24066;&#25972;&#20633;&#35506;\03&#22320;&#31821;&#35519;&#26619;&#20418;\&#22996;&#35351;&#26989;&#21209;\&#36215;&#26989;&#20282;&#12356;&#12288;&#12411;&#12363;\H25\&#9733;H25&#19978;&#12398;&#21407;%20&#31639;&#23450;&#31807;%20(F&#8545;-1&#12414;&#12391;)1&#65306;500&#65288;&#65320;25&#22522;&#2831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務委託費内訳書"/>
      <sheetName val="算定簿A表"/>
      <sheetName val="C単価表"/>
      <sheetName val="D単価表"/>
      <sheetName val="E単価表（外注）"/>
      <sheetName val="FⅠ単価表"/>
      <sheetName val="FⅡ‐1単価表"/>
      <sheetName val="材料費（フィルム）"/>
      <sheetName val="打合経費"/>
      <sheetName val="成果検定"/>
      <sheetName val="基準金額等（参考 県単価）"/>
      <sheetName val="算定簿D表（参考 諸経費率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7">
          <cell r="C37">
            <v>2.5000000000000001E-2</v>
          </cell>
        </row>
        <row r="44">
          <cell r="C44">
            <v>7.0000000000000007E-2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49"/>
  <sheetViews>
    <sheetView tabSelected="1" view="pageBreakPreview" zoomScale="85" zoomScaleNormal="100" zoomScaleSheetLayoutView="85" workbookViewId="0">
      <selection activeCell="L4" sqref="L4"/>
    </sheetView>
  </sheetViews>
  <sheetFormatPr defaultColWidth="9.75" defaultRowHeight="15"/>
  <cols>
    <col min="1" max="1" width="1.125" style="12" customWidth="1"/>
    <col min="2" max="2" width="5.625" style="12" customWidth="1"/>
    <col min="3" max="3" width="12.375" style="12" customWidth="1"/>
    <col min="4" max="4" width="10.125" style="12" customWidth="1"/>
    <col min="5" max="6" width="12.125" style="12" customWidth="1"/>
    <col min="7" max="7" width="7.875" style="12" customWidth="1"/>
    <col min="8" max="8" width="8.75" style="12" customWidth="1"/>
    <col min="9" max="9" width="2" style="12" customWidth="1"/>
    <col min="10" max="10" width="11" style="12" customWidth="1"/>
    <col min="11" max="11" width="2.875" style="12" customWidth="1"/>
    <col min="12" max="12" width="6.5" style="12" customWidth="1"/>
    <col min="13" max="13" width="9.875" style="12" customWidth="1"/>
    <col min="14" max="14" width="3.125" style="12" customWidth="1"/>
    <col min="15" max="15" width="28.5" style="12" customWidth="1"/>
    <col min="16" max="16" width="1.125" style="12" customWidth="1"/>
    <col min="17" max="17" width="10.75" style="12" customWidth="1"/>
    <col min="18" max="18" width="11.875" style="12" customWidth="1"/>
    <col min="19" max="16384" width="9.75" style="12"/>
  </cols>
  <sheetData>
    <row r="2" spans="3:16" ht="31.5" thickBot="1">
      <c r="C2" s="560" t="s">
        <v>97</v>
      </c>
      <c r="D2" s="560"/>
      <c r="E2" s="560"/>
      <c r="F2" s="560"/>
      <c r="G2" s="560"/>
      <c r="H2" s="560"/>
      <c r="I2" s="560"/>
      <c r="J2" s="560"/>
      <c r="K2" s="560"/>
      <c r="L2" s="560"/>
      <c r="M2" s="560"/>
      <c r="N2" s="560"/>
      <c r="O2" s="560"/>
    </row>
    <row r="3" spans="3:16" ht="30" customHeight="1" thickBot="1">
      <c r="C3" s="561" t="s">
        <v>98</v>
      </c>
      <c r="D3" s="562"/>
      <c r="E3" s="563" t="s">
        <v>99</v>
      </c>
      <c r="F3" s="562"/>
      <c r="G3" s="13" t="s">
        <v>100</v>
      </c>
      <c r="H3" s="563" t="s">
        <v>101</v>
      </c>
      <c r="I3" s="562"/>
      <c r="J3" s="563" t="s">
        <v>129</v>
      </c>
      <c r="K3" s="562"/>
      <c r="L3" s="563" t="s">
        <v>130</v>
      </c>
      <c r="M3" s="564"/>
      <c r="N3" s="562"/>
      <c r="O3" s="14" t="s">
        <v>102</v>
      </c>
      <c r="P3" s="15"/>
    </row>
    <row r="4" spans="3:16" ht="12.95" customHeight="1">
      <c r="C4" s="555" t="s">
        <v>111</v>
      </c>
      <c r="D4" s="556"/>
      <c r="E4" s="556"/>
      <c r="F4" s="58"/>
      <c r="G4" s="16"/>
      <c r="H4" s="17"/>
      <c r="I4" s="18"/>
      <c r="J4" s="19"/>
      <c r="K4" s="20"/>
      <c r="L4" s="19"/>
      <c r="M4" s="20"/>
      <c r="N4" s="18"/>
      <c r="O4" s="21"/>
      <c r="P4" s="15"/>
    </row>
    <row r="5" spans="3:16" ht="12.95" customHeight="1">
      <c r="C5" s="530"/>
      <c r="D5" s="557"/>
      <c r="E5" s="557"/>
      <c r="F5" s="60"/>
      <c r="G5" s="22"/>
      <c r="H5" s="23"/>
      <c r="I5" s="59"/>
      <c r="J5" s="24"/>
      <c r="K5" s="25"/>
      <c r="L5" s="565"/>
      <c r="M5" s="566"/>
      <c r="N5" s="26"/>
      <c r="O5" s="27"/>
      <c r="P5" s="15"/>
    </row>
    <row r="6" spans="3:16" ht="12.95" customHeight="1">
      <c r="C6" s="528"/>
      <c r="D6" s="529"/>
      <c r="E6" s="558"/>
      <c r="F6" s="559"/>
      <c r="G6" s="16"/>
      <c r="H6" s="28"/>
      <c r="I6" s="18"/>
      <c r="J6" s="28"/>
      <c r="K6" s="20"/>
      <c r="L6" s="28"/>
      <c r="M6" s="29"/>
      <c r="N6" s="30"/>
      <c r="O6" s="21"/>
      <c r="P6" s="15"/>
    </row>
    <row r="7" spans="3:16" ht="12.95" customHeight="1">
      <c r="C7" s="530"/>
      <c r="D7" s="531"/>
      <c r="E7" s="536"/>
      <c r="F7" s="537"/>
      <c r="G7" s="31"/>
      <c r="H7" s="32"/>
      <c r="I7" s="33"/>
      <c r="J7" s="61"/>
      <c r="K7" s="34"/>
      <c r="L7" s="553"/>
      <c r="M7" s="554"/>
      <c r="N7" s="26"/>
      <c r="O7" s="35"/>
      <c r="P7" s="15"/>
    </row>
    <row r="8" spans="3:16" ht="12.95" customHeight="1">
      <c r="C8" s="528" t="s">
        <v>123</v>
      </c>
      <c r="D8" s="529"/>
      <c r="E8" s="558"/>
      <c r="F8" s="559"/>
      <c r="G8" s="16"/>
      <c r="H8" s="192"/>
      <c r="I8" s="18"/>
      <c r="J8" s="28"/>
      <c r="K8" s="20"/>
      <c r="L8" s="36"/>
      <c r="M8" s="37"/>
      <c r="N8" s="30"/>
      <c r="O8" s="387"/>
      <c r="P8" s="15"/>
    </row>
    <row r="9" spans="3:16" ht="12.95" customHeight="1">
      <c r="C9" s="567"/>
      <c r="D9" s="568"/>
      <c r="E9" s="569"/>
      <c r="F9" s="570"/>
      <c r="G9" s="16"/>
      <c r="H9" s="389"/>
      <c r="I9" s="18"/>
      <c r="J9" s="28"/>
      <c r="K9" s="20"/>
      <c r="L9" s="36"/>
      <c r="M9" s="37"/>
      <c r="N9" s="30"/>
      <c r="O9" s="387"/>
      <c r="P9" s="15"/>
    </row>
    <row r="10" spans="3:16" ht="12.95" customHeight="1">
      <c r="C10" s="530"/>
      <c r="D10" s="531"/>
      <c r="E10" s="536"/>
      <c r="F10" s="537"/>
      <c r="G10" s="31" t="s">
        <v>168</v>
      </c>
      <c r="H10" s="38">
        <v>0.1</v>
      </c>
      <c r="I10" s="33"/>
      <c r="J10" s="61"/>
      <c r="K10" s="34"/>
      <c r="L10" s="553"/>
      <c r="M10" s="554"/>
      <c r="N10" s="26"/>
      <c r="O10" s="388" t="s">
        <v>132</v>
      </c>
      <c r="P10" s="15"/>
    </row>
    <row r="11" spans="3:16" ht="12.95" customHeight="1">
      <c r="C11" s="528"/>
      <c r="D11" s="529"/>
      <c r="E11" s="534"/>
      <c r="F11" s="535"/>
      <c r="G11" s="16"/>
      <c r="H11" s="28"/>
      <c r="I11" s="18"/>
      <c r="J11" s="28"/>
      <c r="K11" s="20"/>
      <c r="L11" s="36"/>
      <c r="M11" s="37"/>
      <c r="N11" s="30"/>
      <c r="O11" s="21"/>
      <c r="P11" s="15"/>
    </row>
    <row r="12" spans="3:16" ht="12.95" customHeight="1">
      <c r="C12" s="530"/>
      <c r="D12" s="531"/>
      <c r="E12" s="536"/>
      <c r="F12" s="537"/>
      <c r="G12" s="31"/>
      <c r="H12" s="32"/>
      <c r="I12" s="33"/>
      <c r="J12" s="39"/>
      <c r="K12" s="40"/>
      <c r="L12" s="532"/>
      <c r="M12" s="533"/>
      <c r="N12" s="26"/>
      <c r="O12" s="41"/>
      <c r="P12" s="15"/>
    </row>
    <row r="13" spans="3:16" ht="12.95" customHeight="1">
      <c r="C13" s="528" t="s">
        <v>176</v>
      </c>
      <c r="D13" s="529"/>
      <c r="E13" s="534"/>
      <c r="F13" s="535"/>
      <c r="G13" s="16"/>
      <c r="H13" s="28"/>
      <c r="I13" s="18"/>
      <c r="J13" s="28"/>
      <c r="K13" s="20"/>
      <c r="L13" s="36"/>
      <c r="M13" s="37"/>
      <c r="N13" s="30"/>
      <c r="O13" s="21"/>
      <c r="P13" s="15"/>
    </row>
    <row r="14" spans="3:16" ht="12.95" customHeight="1">
      <c r="C14" s="530"/>
      <c r="D14" s="531"/>
      <c r="E14" s="536"/>
      <c r="F14" s="537"/>
      <c r="G14" s="31" t="s">
        <v>103</v>
      </c>
      <c r="H14" s="32">
        <v>1</v>
      </c>
      <c r="I14" s="33"/>
      <c r="J14" s="32"/>
      <c r="K14" s="25"/>
      <c r="L14" s="553"/>
      <c r="M14" s="554"/>
      <c r="N14" s="44"/>
      <c r="O14" s="43" t="s">
        <v>127</v>
      </c>
      <c r="P14" s="15"/>
    </row>
    <row r="15" spans="3:16" ht="12.95" customHeight="1">
      <c r="C15" s="528"/>
      <c r="D15" s="529"/>
      <c r="E15" s="534"/>
      <c r="F15" s="535"/>
      <c r="G15" s="42"/>
      <c r="H15" s="28"/>
      <c r="I15" s="18"/>
      <c r="J15" s="28"/>
      <c r="K15" s="20"/>
      <c r="L15" s="45"/>
      <c r="M15" s="46"/>
      <c r="N15" s="47"/>
      <c r="O15" s="21"/>
      <c r="P15" s="15"/>
    </row>
    <row r="16" spans="3:16" ht="12.95" customHeight="1">
      <c r="C16" s="530"/>
      <c r="D16" s="531"/>
      <c r="E16" s="536"/>
      <c r="F16" s="537"/>
      <c r="G16" s="31"/>
      <c r="H16" s="32"/>
      <c r="I16" s="33"/>
      <c r="J16" s="32"/>
      <c r="K16" s="25"/>
      <c r="L16" s="532"/>
      <c r="M16" s="533"/>
      <c r="N16" s="26"/>
      <c r="O16" s="35"/>
      <c r="P16" s="15"/>
    </row>
    <row r="17" spans="2:18" ht="12.95" customHeight="1">
      <c r="C17" s="528" t="s">
        <v>288</v>
      </c>
      <c r="D17" s="529"/>
      <c r="E17" s="534"/>
      <c r="F17" s="535"/>
      <c r="G17" s="16"/>
      <c r="H17" s="28"/>
      <c r="I17" s="18"/>
      <c r="J17" s="28"/>
      <c r="K17" s="20"/>
      <c r="L17" s="36"/>
      <c r="M17" s="37"/>
      <c r="N17" s="47"/>
      <c r="O17" s="21"/>
      <c r="P17" s="15"/>
    </row>
    <row r="18" spans="2:18" ht="12.95" customHeight="1">
      <c r="C18" s="530"/>
      <c r="D18" s="531"/>
      <c r="E18" s="536"/>
      <c r="F18" s="537"/>
      <c r="G18" s="31" t="s">
        <v>103</v>
      </c>
      <c r="H18" s="32">
        <v>1</v>
      </c>
      <c r="I18" s="33"/>
      <c r="J18" s="32"/>
      <c r="K18" s="25"/>
      <c r="L18" s="532"/>
      <c r="M18" s="533"/>
      <c r="N18" s="26"/>
      <c r="O18" s="385"/>
      <c r="P18" s="15"/>
    </row>
    <row r="19" spans="2:18" ht="12.95" customHeight="1">
      <c r="C19" s="528"/>
      <c r="D19" s="529"/>
      <c r="E19" s="534"/>
      <c r="F19" s="535"/>
      <c r="G19" s="16"/>
      <c r="H19" s="28"/>
      <c r="I19" s="18"/>
      <c r="J19" s="28"/>
      <c r="K19" s="20"/>
      <c r="L19" s="36"/>
      <c r="M19" s="37"/>
      <c r="N19" s="47"/>
      <c r="O19" s="21"/>
      <c r="P19" s="15"/>
    </row>
    <row r="20" spans="2:18" ht="12.95" customHeight="1">
      <c r="C20" s="530"/>
      <c r="D20" s="531"/>
      <c r="E20" s="536"/>
      <c r="F20" s="537"/>
      <c r="G20" s="31"/>
      <c r="H20" s="32"/>
      <c r="I20" s="33"/>
      <c r="J20" s="32"/>
      <c r="K20" s="25"/>
      <c r="L20" s="532"/>
      <c r="M20" s="533"/>
      <c r="N20" s="26"/>
      <c r="O20" s="35"/>
      <c r="P20" s="15"/>
    </row>
    <row r="21" spans="2:18" ht="12.95" customHeight="1">
      <c r="C21" s="528" t="s">
        <v>289</v>
      </c>
      <c r="D21" s="529"/>
      <c r="E21" s="534"/>
      <c r="F21" s="535"/>
      <c r="G21" s="16"/>
      <c r="H21" s="28"/>
      <c r="I21" s="18"/>
      <c r="J21" s="28"/>
      <c r="K21" s="20"/>
      <c r="L21" s="36"/>
      <c r="M21" s="37"/>
      <c r="N21" s="47"/>
      <c r="O21" s="21" t="s">
        <v>105</v>
      </c>
      <c r="P21" s="15"/>
      <c r="Q21" s="513" t="e">
        <f>IF(O22=Q22,"OK","NG")</f>
        <v>#DIV/0!</v>
      </c>
    </row>
    <row r="22" spans="2:18" ht="12.95" customHeight="1">
      <c r="C22" s="530"/>
      <c r="D22" s="531"/>
      <c r="E22" s="536"/>
      <c r="F22" s="537"/>
      <c r="G22" s="31" t="s">
        <v>103</v>
      </c>
      <c r="H22" s="32">
        <v>1</v>
      </c>
      <c r="I22" s="33"/>
      <c r="J22" s="32"/>
      <c r="K22" s="25"/>
      <c r="L22" s="532"/>
      <c r="M22" s="533"/>
      <c r="N22" s="26"/>
      <c r="O22" s="385">
        <v>0.746</v>
      </c>
      <c r="P22" s="15"/>
      <c r="Q22" s="508" t="e">
        <f>ROUNDDOWN(288.5*L18^-0.084/100,3)</f>
        <v>#DIV/0!</v>
      </c>
      <c r="R22" s="514" t="s">
        <v>344</v>
      </c>
    </row>
    <row r="23" spans="2:18" ht="12.95" customHeight="1">
      <c r="C23" s="528"/>
      <c r="D23" s="529"/>
      <c r="E23" s="534"/>
      <c r="F23" s="535"/>
      <c r="G23" s="16"/>
      <c r="H23" s="28"/>
      <c r="I23" s="18"/>
      <c r="J23" s="28"/>
      <c r="K23" s="20"/>
      <c r="L23" s="36"/>
      <c r="M23" s="37"/>
      <c r="N23" s="47"/>
      <c r="O23" s="21"/>
      <c r="P23" s="15"/>
    </row>
    <row r="24" spans="2:18" ht="12.95" customHeight="1">
      <c r="C24" s="530"/>
      <c r="D24" s="531"/>
      <c r="E24" s="536"/>
      <c r="F24" s="537"/>
      <c r="G24" s="31"/>
      <c r="H24" s="32"/>
      <c r="I24" s="33"/>
      <c r="J24" s="32"/>
      <c r="K24" s="25"/>
      <c r="L24" s="532"/>
      <c r="M24" s="533"/>
      <c r="N24" s="26"/>
      <c r="O24" s="35"/>
      <c r="P24" s="15"/>
    </row>
    <row r="25" spans="2:18" ht="12.95" customHeight="1">
      <c r="C25" s="528" t="s">
        <v>290</v>
      </c>
      <c r="D25" s="529"/>
      <c r="E25" s="534"/>
      <c r="F25" s="535"/>
      <c r="G25" s="16"/>
      <c r="H25" s="28"/>
      <c r="I25" s="18"/>
      <c r="J25" s="28"/>
      <c r="K25" s="20"/>
      <c r="L25" s="36"/>
      <c r="M25" s="37"/>
      <c r="N25" s="30"/>
      <c r="O25" s="21"/>
      <c r="P25" s="15"/>
    </row>
    <row r="26" spans="2:18" ht="12.95" customHeight="1">
      <c r="C26" s="530"/>
      <c r="D26" s="531"/>
      <c r="E26" s="536"/>
      <c r="F26" s="537"/>
      <c r="G26" s="31" t="s">
        <v>103</v>
      </c>
      <c r="H26" s="32">
        <v>1</v>
      </c>
      <c r="I26" s="33"/>
      <c r="J26" s="32"/>
      <c r="K26" s="25"/>
      <c r="L26" s="553"/>
      <c r="M26" s="554"/>
      <c r="N26" s="44"/>
      <c r="O26" s="43" t="s">
        <v>128</v>
      </c>
      <c r="P26" s="15"/>
    </row>
    <row r="27" spans="2:18" ht="12.95" customHeight="1">
      <c r="C27" s="528"/>
      <c r="D27" s="529"/>
      <c r="E27" s="534"/>
      <c r="F27" s="535"/>
      <c r="G27" s="42"/>
      <c r="H27" s="28"/>
      <c r="I27" s="18"/>
      <c r="J27" s="28"/>
      <c r="K27" s="20"/>
      <c r="L27" s="45"/>
      <c r="M27" s="46"/>
      <c r="N27" s="47"/>
      <c r="O27" s="21"/>
      <c r="P27" s="15"/>
    </row>
    <row r="28" spans="2:18" ht="12.95" customHeight="1">
      <c r="C28" s="530"/>
      <c r="D28" s="531"/>
      <c r="E28" s="536"/>
      <c r="F28" s="537"/>
      <c r="G28" s="31"/>
      <c r="H28" s="32"/>
      <c r="I28" s="33"/>
      <c r="J28" s="32"/>
      <c r="K28" s="25"/>
      <c r="L28" s="532"/>
      <c r="M28" s="533"/>
      <c r="N28" s="26"/>
      <c r="O28" s="35"/>
      <c r="P28" s="15"/>
    </row>
    <row r="29" spans="2:18" ht="12.95" customHeight="1">
      <c r="C29" s="528" t="s">
        <v>104</v>
      </c>
      <c r="D29" s="529"/>
      <c r="E29" s="534"/>
      <c r="F29" s="535"/>
      <c r="G29" s="16"/>
      <c r="H29" s="28"/>
      <c r="I29" s="18"/>
      <c r="J29" s="28"/>
      <c r="K29" s="20"/>
      <c r="L29" s="36"/>
      <c r="M29" s="37"/>
      <c r="N29" s="47"/>
      <c r="O29" s="21"/>
      <c r="P29" s="15"/>
    </row>
    <row r="30" spans="2:18" ht="12.95" customHeight="1">
      <c r="C30" s="530"/>
      <c r="D30" s="531"/>
      <c r="E30" s="536"/>
      <c r="F30" s="537"/>
      <c r="G30" s="31"/>
      <c r="H30" s="32"/>
      <c r="I30" s="33"/>
      <c r="J30" s="32"/>
      <c r="K30" s="25"/>
      <c r="L30" s="532"/>
      <c r="M30" s="533"/>
      <c r="N30" s="26"/>
      <c r="O30" s="35"/>
      <c r="P30" s="15"/>
    </row>
    <row r="31" spans="2:18" ht="12.95" customHeight="1">
      <c r="C31" s="528"/>
      <c r="D31" s="529"/>
      <c r="E31" s="534"/>
      <c r="F31" s="535"/>
      <c r="G31" s="16"/>
      <c r="H31" s="28"/>
      <c r="I31" s="18"/>
      <c r="J31" s="28"/>
      <c r="K31" s="20"/>
      <c r="L31" s="36"/>
      <c r="M31" s="37"/>
      <c r="N31" s="30"/>
      <c r="O31" s="21"/>
      <c r="P31" s="15"/>
    </row>
    <row r="32" spans="2:18" ht="12.95" customHeight="1">
      <c r="B32" s="48"/>
      <c r="C32" s="551"/>
      <c r="D32" s="552"/>
      <c r="E32" s="536"/>
      <c r="F32" s="537"/>
      <c r="G32" s="31"/>
      <c r="H32" s="32"/>
      <c r="I32" s="33"/>
      <c r="J32" s="32"/>
      <c r="K32" s="25"/>
      <c r="L32" s="532"/>
      <c r="M32" s="533"/>
      <c r="N32" s="26"/>
      <c r="O32" s="35"/>
      <c r="P32" s="15"/>
    </row>
    <row r="33" spans="2:18" ht="12.95" customHeight="1">
      <c r="B33" s="49"/>
      <c r="C33" s="528"/>
      <c r="D33" s="529"/>
      <c r="E33" s="534"/>
      <c r="F33" s="535"/>
      <c r="G33" s="16"/>
      <c r="H33" s="28"/>
      <c r="I33" s="18"/>
      <c r="J33" s="28"/>
      <c r="K33" s="20"/>
      <c r="L33" s="36"/>
      <c r="M33" s="37"/>
      <c r="N33" s="30"/>
      <c r="O33" s="21"/>
      <c r="P33" s="15"/>
      <c r="Q33" s="510" t="str">
        <f>IF(L34=Q34,"OK","NG")</f>
        <v>OK</v>
      </c>
    </row>
    <row r="34" spans="2:18" ht="12.95" customHeight="1" thickBot="1">
      <c r="B34" s="50"/>
      <c r="C34" s="530"/>
      <c r="D34" s="531"/>
      <c r="E34" s="536"/>
      <c r="F34" s="537"/>
      <c r="G34" s="31"/>
      <c r="H34" s="32"/>
      <c r="I34" s="33"/>
      <c r="J34" s="32"/>
      <c r="K34" s="25"/>
      <c r="L34" s="538"/>
      <c r="M34" s="539"/>
      <c r="N34" s="26"/>
      <c r="O34" s="35"/>
      <c r="P34" s="15"/>
      <c r="Q34" s="509">
        <f>R34-L30</f>
        <v>0</v>
      </c>
      <c r="R34" s="507">
        <f>ROUNDDOWN(L30,-4)</f>
        <v>0</v>
      </c>
    </row>
    <row r="35" spans="2:18" ht="12.95" customHeight="1">
      <c r="B35" s="544" t="s">
        <v>106</v>
      </c>
      <c r="C35" s="528"/>
      <c r="D35" s="529"/>
      <c r="E35" s="534"/>
      <c r="F35" s="535"/>
      <c r="G35" s="16"/>
      <c r="H35" s="28"/>
      <c r="I35" s="18"/>
      <c r="J35" s="28"/>
      <c r="K35" s="20"/>
      <c r="L35" s="36"/>
      <c r="M35" s="37"/>
      <c r="N35" s="30"/>
      <c r="O35" s="21"/>
      <c r="P35" s="15"/>
    </row>
    <row r="36" spans="2:18" ht="12.95" customHeight="1">
      <c r="B36" s="545"/>
      <c r="C36" s="530"/>
      <c r="D36" s="531"/>
      <c r="E36" s="536"/>
      <c r="F36" s="537"/>
      <c r="G36" s="31"/>
      <c r="H36" s="32"/>
      <c r="I36" s="33"/>
      <c r="J36" s="32"/>
      <c r="K36" s="25"/>
      <c r="L36" s="532"/>
      <c r="M36" s="533"/>
      <c r="N36" s="26"/>
      <c r="O36" s="35"/>
      <c r="P36" s="15"/>
    </row>
    <row r="37" spans="2:18" ht="12.95" customHeight="1">
      <c r="B37" s="545"/>
      <c r="C37" s="528" t="s">
        <v>107</v>
      </c>
      <c r="D37" s="529"/>
      <c r="E37" s="534"/>
      <c r="F37" s="535"/>
      <c r="G37" s="16"/>
      <c r="H37" s="28"/>
      <c r="I37" s="18"/>
      <c r="J37" s="28"/>
      <c r="K37" s="20"/>
      <c r="L37" s="36"/>
      <c r="M37" s="37"/>
      <c r="N37" s="30"/>
      <c r="O37" s="21"/>
      <c r="P37" s="15"/>
    </row>
    <row r="38" spans="2:18" ht="12.95" customHeight="1">
      <c r="B38" s="545"/>
      <c r="C38" s="530"/>
      <c r="D38" s="531"/>
      <c r="E38" s="536"/>
      <c r="F38" s="537"/>
      <c r="G38" s="31"/>
      <c r="H38" s="32"/>
      <c r="I38" s="33"/>
      <c r="J38" s="32"/>
      <c r="K38" s="25"/>
      <c r="L38" s="532"/>
      <c r="M38" s="533"/>
      <c r="N38" s="26"/>
      <c r="O38" s="35"/>
      <c r="P38" s="15"/>
    </row>
    <row r="39" spans="2:18" ht="12.95" customHeight="1">
      <c r="B39" s="545"/>
      <c r="C39" s="528"/>
      <c r="D39" s="529"/>
      <c r="E39" s="534"/>
      <c r="F39" s="535"/>
      <c r="G39" s="16"/>
      <c r="H39" s="28"/>
      <c r="I39" s="18"/>
      <c r="J39" s="28"/>
      <c r="K39" s="20"/>
      <c r="L39" s="36"/>
      <c r="M39" s="37"/>
      <c r="N39" s="30"/>
      <c r="O39" s="21"/>
      <c r="P39" s="15"/>
    </row>
    <row r="40" spans="2:18" ht="12.95" customHeight="1">
      <c r="B40" s="545"/>
      <c r="C40" s="530"/>
      <c r="D40" s="531"/>
      <c r="E40" s="536"/>
      <c r="F40" s="537"/>
      <c r="G40" s="31"/>
      <c r="H40" s="32"/>
      <c r="I40" s="33"/>
      <c r="J40" s="32"/>
      <c r="K40" s="25"/>
      <c r="L40" s="538"/>
      <c r="M40" s="539"/>
      <c r="N40" s="26"/>
      <c r="O40" s="35"/>
      <c r="P40" s="15"/>
    </row>
    <row r="41" spans="2:18" ht="12.95" customHeight="1">
      <c r="B41" s="545"/>
      <c r="C41" s="528" t="s">
        <v>109</v>
      </c>
      <c r="D41" s="529"/>
      <c r="E41" s="534"/>
      <c r="F41" s="535"/>
      <c r="G41" s="16"/>
      <c r="H41" s="28"/>
      <c r="I41" s="18"/>
      <c r="J41" s="28"/>
      <c r="K41" s="20"/>
      <c r="L41" s="36"/>
      <c r="M41" s="37"/>
      <c r="N41" s="30"/>
      <c r="O41" s="21" t="s">
        <v>108</v>
      </c>
      <c r="P41" s="15"/>
    </row>
    <row r="42" spans="2:18" ht="12.95" customHeight="1">
      <c r="B42" s="545"/>
      <c r="C42" s="530"/>
      <c r="D42" s="531"/>
      <c r="E42" s="536"/>
      <c r="F42" s="537"/>
      <c r="G42" s="31"/>
      <c r="H42" s="32"/>
      <c r="I42" s="33"/>
      <c r="J42" s="32"/>
      <c r="K42" s="25"/>
      <c r="L42" s="532"/>
      <c r="M42" s="533"/>
      <c r="N42" s="26"/>
      <c r="O42" s="35">
        <v>0.1</v>
      </c>
      <c r="P42" s="15"/>
    </row>
    <row r="43" spans="2:18" ht="12.95" customHeight="1">
      <c r="B43" s="545"/>
      <c r="C43" s="528"/>
      <c r="D43" s="529"/>
      <c r="E43" s="534"/>
      <c r="F43" s="535"/>
      <c r="G43" s="16"/>
      <c r="H43" s="28"/>
      <c r="I43" s="18"/>
      <c r="J43" s="28"/>
      <c r="K43" s="20"/>
      <c r="L43" s="36"/>
      <c r="M43" s="37"/>
      <c r="N43" s="30"/>
      <c r="O43" s="21"/>
      <c r="P43" s="15"/>
    </row>
    <row r="44" spans="2:18" ht="12.95" customHeight="1">
      <c r="B44" s="545"/>
      <c r="C44" s="542"/>
      <c r="D44" s="543"/>
      <c r="E44" s="536"/>
      <c r="F44" s="537"/>
      <c r="G44" s="31"/>
      <c r="H44" s="32"/>
      <c r="I44" s="33"/>
      <c r="J44" s="32"/>
      <c r="K44" s="25"/>
      <c r="L44" s="532"/>
      <c r="M44" s="533"/>
      <c r="N44" s="26"/>
      <c r="O44" s="35"/>
      <c r="P44" s="15"/>
    </row>
    <row r="45" spans="2:18" ht="12.95" customHeight="1">
      <c r="B45" s="545"/>
      <c r="C45" s="528" t="s">
        <v>110</v>
      </c>
      <c r="D45" s="529"/>
      <c r="E45" s="534"/>
      <c r="F45" s="535"/>
      <c r="G45" s="16"/>
      <c r="H45" s="28"/>
      <c r="I45" s="18"/>
      <c r="J45" s="28"/>
      <c r="K45" s="20"/>
      <c r="L45" s="36"/>
      <c r="M45" s="37"/>
      <c r="N45" s="30"/>
      <c r="O45" s="21"/>
      <c r="P45" s="15"/>
    </row>
    <row r="46" spans="2:18" ht="12.95" customHeight="1" thickBot="1">
      <c r="B46" s="546"/>
      <c r="C46" s="549"/>
      <c r="D46" s="550"/>
      <c r="E46" s="547"/>
      <c r="F46" s="548"/>
      <c r="G46" s="51"/>
      <c r="H46" s="52"/>
      <c r="I46" s="53"/>
      <c r="J46" s="52"/>
      <c r="K46" s="54"/>
      <c r="L46" s="540"/>
      <c r="M46" s="541"/>
      <c r="N46" s="55"/>
      <c r="O46" s="56"/>
      <c r="P46" s="15"/>
    </row>
    <row r="47" spans="2:18">
      <c r="L47" s="57"/>
      <c r="M47" s="57"/>
    </row>
    <row r="48" spans="2:18">
      <c r="L48" s="57"/>
      <c r="M48" s="57"/>
    </row>
    <row r="49" spans="12:13">
      <c r="L49" s="57"/>
      <c r="M49" s="57"/>
    </row>
  </sheetData>
  <mergeCells count="100">
    <mergeCell ref="E8:F8"/>
    <mergeCell ref="E10:F10"/>
    <mergeCell ref="L10:M10"/>
    <mergeCell ref="C8:D10"/>
    <mergeCell ref="C7:D7"/>
    <mergeCell ref="E9:F9"/>
    <mergeCell ref="C6:D6"/>
    <mergeCell ref="E6:F6"/>
    <mergeCell ref="C2:O2"/>
    <mergeCell ref="C3:D3"/>
    <mergeCell ref="E3:F3"/>
    <mergeCell ref="H3:I3"/>
    <mergeCell ref="J3:K3"/>
    <mergeCell ref="L3:N3"/>
    <mergeCell ref="L5:M5"/>
    <mergeCell ref="L24:M24"/>
    <mergeCell ref="C20:D20"/>
    <mergeCell ref="E20:F20"/>
    <mergeCell ref="L20:M20"/>
    <mergeCell ref="E7:F7"/>
    <mergeCell ref="E12:F12"/>
    <mergeCell ref="C11:D11"/>
    <mergeCell ref="C12:D12"/>
    <mergeCell ref="C15:D15"/>
    <mergeCell ref="E15:F15"/>
    <mergeCell ref="C16:D16"/>
    <mergeCell ref="E16:F16"/>
    <mergeCell ref="L7:M7"/>
    <mergeCell ref="E14:F14"/>
    <mergeCell ref="E11:F11"/>
    <mergeCell ref="L12:M12"/>
    <mergeCell ref="L26:M26"/>
    <mergeCell ref="E30:F30"/>
    <mergeCell ref="E31:F31"/>
    <mergeCell ref="L30:M30"/>
    <mergeCell ref="C4:E5"/>
    <mergeCell ref="E25:F25"/>
    <mergeCell ref="E26:F26"/>
    <mergeCell ref="C25:D26"/>
    <mergeCell ref="L14:M14"/>
    <mergeCell ref="C13:D14"/>
    <mergeCell ref="E13:F13"/>
    <mergeCell ref="L16:M16"/>
    <mergeCell ref="C23:D23"/>
    <mergeCell ref="E23:F23"/>
    <mergeCell ref="C24:D24"/>
    <mergeCell ref="E24:F24"/>
    <mergeCell ref="C32:D32"/>
    <mergeCell ref="E32:F32"/>
    <mergeCell ref="L32:M32"/>
    <mergeCell ref="C31:D31"/>
    <mergeCell ref="E27:F27"/>
    <mergeCell ref="C28:D28"/>
    <mergeCell ref="E28:F28"/>
    <mergeCell ref="C27:D27"/>
    <mergeCell ref="E29:F29"/>
    <mergeCell ref="C29:D30"/>
    <mergeCell ref="L28:M28"/>
    <mergeCell ref="B35:B46"/>
    <mergeCell ref="C35:D35"/>
    <mergeCell ref="E35:F35"/>
    <mergeCell ref="C36:D36"/>
    <mergeCell ref="E36:F36"/>
    <mergeCell ref="E40:F40"/>
    <mergeCell ref="E46:F46"/>
    <mergeCell ref="C39:D39"/>
    <mergeCell ref="C37:D38"/>
    <mergeCell ref="C40:D40"/>
    <mergeCell ref="C45:D46"/>
    <mergeCell ref="L46:M46"/>
    <mergeCell ref="C43:D43"/>
    <mergeCell ref="E43:F43"/>
    <mergeCell ref="C44:D44"/>
    <mergeCell ref="E33:F33"/>
    <mergeCell ref="C33:D34"/>
    <mergeCell ref="E34:F34"/>
    <mergeCell ref="L34:M34"/>
    <mergeCell ref="L36:M36"/>
    <mergeCell ref="E45:F45"/>
    <mergeCell ref="E42:F42"/>
    <mergeCell ref="L42:M42"/>
    <mergeCell ref="C41:D42"/>
    <mergeCell ref="E37:F37"/>
    <mergeCell ref="E38:F38"/>
    <mergeCell ref="L38:M38"/>
    <mergeCell ref="L44:M44"/>
    <mergeCell ref="E44:F44"/>
    <mergeCell ref="E41:F41"/>
    <mergeCell ref="L40:M40"/>
    <mergeCell ref="E39:F39"/>
    <mergeCell ref="C21:D22"/>
    <mergeCell ref="L22:M22"/>
    <mergeCell ref="C17:D18"/>
    <mergeCell ref="L18:M18"/>
    <mergeCell ref="C19:D19"/>
    <mergeCell ref="E19:F19"/>
    <mergeCell ref="E17:F17"/>
    <mergeCell ref="E18:F18"/>
    <mergeCell ref="E21:F21"/>
    <mergeCell ref="E22:F22"/>
  </mergeCells>
  <phoneticPr fontId="4"/>
  <pageMargins left="0.78740157480314965" right="0.70866141732283472" top="0.43307086614173229" bottom="0.39370078740157483" header="0.31496062992125984" footer="0.31496062992125984"/>
  <pageSetup paperSize="9" scale="94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O56"/>
  <sheetViews>
    <sheetView showGridLines="0" view="pageBreakPreview" zoomScaleNormal="100" zoomScaleSheetLayoutView="100" workbookViewId="0">
      <selection activeCell="L6" sqref="L6"/>
    </sheetView>
  </sheetViews>
  <sheetFormatPr defaultRowHeight="13.5"/>
  <cols>
    <col min="1" max="2" width="1.625" style="68" customWidth="1"/>
    <col min="3" max="3" width="2.625" style="68" customWidth="1"/>
    <col min="4" max="4" width="10.625" style="68" customWidth="1"/>
    <col min="5" max="12" width="6.625" style="68" customWidth="1"/>
    <col min="13" max="14" width="11.625" style="68" customWidth="1"/>
    <col min="15" max="15" width="7.625" style="68" customWidth="1"/>
    <col min="16" max="16" width="11.625" style="68" customWidth="1"/>
    <col min="17" max="17" width="5.625" style="68" customWidth="1"/>
    <col min="18" max="19" width="6.625" style="68" customWidth="1"/>
    <col min="20" max="20" width="11.625" style="68" customWidth="1"/>
    <col min="21" max="21" width="15.25" style="68" customWidth="1"/>
    <col min="22" max="22" width="7.125" style="68" customWidth="1"/>
    <col min="23" max="23" width="9" style="68" customWidth="1"/>
    <col min="24" max="32" width="9" style="72" customWidth="1"/>
    <col min="33" max="41" width="9" style="72"/>
    <col min="42" max="16384" width="9" style="68"/>
  </cols>
  <sheetData>
    <row r="1" spans="1:31" ht="18" customHeight="1">
      <c r="B1" s="69" t="s">
        <v>131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R1" s="70"/>
      <c r="S1" s="70"/>
      <c r="T1" s="70"/>
      <c r="U1" s="71"/>
    </row>
    <row r="2" spans="1:31" ht="24.95" customHeight="1">
      <c r="A2" s="70"/>
      <c r="B2" s="70"/>
      <c r="C2" s="70"/>
      <c r="D2" s="73" t="s">
        <v>349</v>
      </c>
      <c r="F2" s="70"/>
      <c r="G2" s="70"/>
      <c r="H2" s="70"/>
      <c r="I2" s="70"/>
      <c r="J2" s="70"/>
      <c r="K2" s="70"/>
      <c r="L2" s="70"/>
      <c r="M2" s="70"/>
      <c r="R2" s="74"/>
      <c r="S2" s="70"/>
      <c r="T2" s="70"/>
      <c r="U2" s="70"/>
    </row>
    <row r="3" spans="1:31" ht="15" customHeight="1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O3" s="70"/>
      <c r="P3" s="70"/>
      <c r="Q3" s="75"/>
      <c r="R3" s="75"/>
      <c r="S3" s="70"/>
      <c r="T3" s="70"/>
      <c r="U3" s="70"/>
      <c r="X3" s="72" t="s">
        <v>69</v>
      </c>
      <c r="AA3" s="72" t="s">
        <v>78</v>
      </c>
      <c r="AD3" s="72" t="s">
        <v>88</v>
      </c>
    </row>
    <row r="4" spans="1:31" ht="20.100000000000001" customHeight="1">
      <c r="A4" s="70"/>
      <c r="B4" s="76"/>
      <c r="C4" s="582" t="s">
        <v>39</v>
      </c>
      <c r="D4" s="583"/>
      <c r="E4" s="611" t="s">
        <v>96</v>
      </c>
      <c r="F4" s="595"/>
      <c r="G4" s="77"/>
      <c r="H4" s="633" t="s">
        <v>16</v>
      </c>
      <c r="I4" s="634"/>
      <c r="J4" s="592">
        <v>0.1</v>
      </c>
      <c r="K4" s="592"/>
      <c r="L4" s="70" t="s">
        <v>17</v>
      </c>
      <c r="N4" s="605" t="s">
        <v>41</v>
      </c>
      <c r="O4" s="625"/>
      <c r="P4" s="390">
        <v>85</v>
      </c>
      <c r="Q4" s="70" t="s">
        <v>22</v>
      </c>
      <c r="R4" s="589"/>
      <c r="S4" s="589"/>
      <c r="T4" s="78"/>
      <c r="U4" s="79"/>
      <c r="V4" s="70"/>
      <c r="X4" s="80" t="s">
        <v>64</v>
      </c>
      <c r="Y4" s="81">
        <v>1</v>
      </c>
      <c r="AA4" s="82" t="s">
        <v>79</v>
      </c>
      <c r="AB4" s="81">
        <v>1.2</v>
      </c>
      <c r="AD4" s="82" t="s">
        <v>89</v>
      </c>
      <c r="AE4" s="81">
        <v>0.8</v>
      </c>
    </row>
    <row r="5" spans="1:31" ht="20.100000000000001" customHeight="1">
      <c r="A5" s="70"/>
      <c r="B5" s="70"/>
      <c r="C5" s="582" t="s">
        <v>40</v>
      </c>
      <c r="D5" s="585"/>
      <c r="E5" s="611" t="s">
        <v>81</v>
      </c>
      <c r="F5" s="595"/>
      <c r="G5" s="83"/>
      <c r="H5" s="605" t="s">
        <v>18</v>
      </c>
      <c r="I5" s="625"/>
      <c r="J5" s="632" t="s">
        <v>354</v>
      </c>
      <c r="K5" s="632"/>
      <c r="L5" s="70" t="s">
        <v>19</v>
      </c>
      <c r="N5" s="605" t="s">
        <v>21</v>
      </c>
      <c r="O5" s="605"/>
      <c r="P5" s="391">
        <v>195</v>
      </c>
      <c r="Q5" s="70" t="s">
        <v>22</v>
      </c>
      <c r="R5" s="84"/>
      <c r="S5" s="84"/>
      <c r="T5" s="84"/>
      <c r="V5" s="70"/>
      <c r="X5" s="80" t="s">
        <v>65</v>
      </c>
      <c r="Y5" s="81">
        <v>1.1499999999999999</v>
      </c>
      <c r="AA5" s="82" t="s">
        <v>80</v>
      </c>
      <c r="AB5" s="81">
        <v>1.2</v>
      </c>
      <c r="AD5" s="82" t="s">
        <v>90</v>
      </c>
      <c r="AE5" s="81">
        <v>1</v>
      </c>
    </row>
    <row r="6" spans="1:31" ht="15" customHeight="1">
      <c r="A6" s="70"/>
      <c r="B6" s="70"/>
      <c r="C6" s="70"/>
      <c r="D6" s="70"/>
      <c r="E6" s="85"/>
      <c r="F6" s="85"/>
      <c r="G6" s="85"/>
      <c r="H6" s="85"/>
      <c r="I6" s="85"/>
      <c r="J6" s="85"/>
      <c r="K6" s="70"/>
      <c r="N6" s="589"/>
      <c r="O6" s="589"/>
      <c r="P6" s="86"/>
      <c r="Q6" s="70"/>
      <c r="R6" s="84"/>
      <c r="S6" s="84"/>
      <c r="T6" s="84"/>
      <c r="V6" s="70"/>
      <c r="X6" s="80" t="s">
        <v>66</v>
      </c>
      <c r="Y6" s="81">
        <v>1.35</v>
      </c>
      <c r="AA6" s="82" t="s">
        <v>81</v>
      </c>
      <c r="AB6" s="81">
        <v>1.1000000000000001</v>
      </c>
    </row>
    <row r="7" spans="1:31" ht="20.100000000000001" customHeight="1" thickBot="1">
      <c r="A7" s="70"/>
      <c r="B7" s="70"/>
      <c r="C7" s="582" t="s">
        <v>95</v>
      </c>
      <c r="D7" s="583"/>
      <c r="E7" s="585"/>
      <c r="F7" s="87" t="s">
        <v>93</v>
      </c>
      <c r="G7" s="88" t="s">
        <v>94</v>
      </c>
      <c r="H7" s="593" t="s">
        <v>95</v>
      </c>
      <c r="I7" s="594"/>
      <c r="J7" s="595"/>
      <c r="K7" s="89" t="s">
        <v>93</v>
      </c>
      <c r="L7" s="414" t="s">
        <v>94</v>
      </c>
      <c r="M7" s="84"/>
      <c r="N7" s="590" t="s">
        <v>85</v>
      </c>
      <c r="O7" s="591"/>
      <c r="P7" s="90" t="s">
        <v>348</v>
      </c>
      <c r="Q7" s="70"/>
      <c r="R7" s="91"/>
      <c r="S7" s="92"/>
      <c r="T7" s="93"/>
      <c r="U7" s="70"/>
      <c r="V7" s="70"/>
      <c r="X7" s="80" t="s">
        <v>67</v>
      </c>
      <c r="Y7" s="81">
        <v>1.6</v>
      </c>
      <c r="AA7" s="82" t="s">
        <v>82</v>
      </c>
      <c r="AB7" s="81">
        <v>1</v>
      </c>
    </row>
    <row r="8" spans="1:31" ht="20.100000000000001" customHeight="1" thickBot="1">
      <c r="A8" s="70"/>
      <c r="B8" s="70"/>
      <c r="C8" s="77" t="s">
        <v>51</v>
      </c>
      <c r="D8" s="79"/>
      <c r="E8" s="79"/>
      <c r="F8" s="94">
        <v>1</v>
      </c>
      <c r="G8" s="95"/>
      <c r="H8" s="619" t="s">
        <v>57</v>
      </c>
      <c r="I8" s="620"/>
      <c r="J8" s="96" t="s">
        <v>330</v>
      </c>
      <c r="K8" s="502">
        <v>1.31</v>
      </c>
      <c r="L8" s="98" t="s">
        <v>329</v>
      </c>
      <c r="M8" s="99"/>
      <c r="N8" s="590" t="s">
        <v>86</v>
      </c>
      <c r="O8" s="591"/>
      <c r="P8" s="100" t="s">
        <v>327</v>
      </c>
      <c r="Q8" s="70"/>
      <c r="R8" s="79"/>
      <c r="S8" s="101"/>
      <c r="T8" s="102" t="s">
        <v>333</v>
      </c>
      <c r="U8" s="70"/>
      <c r="V8" s="70"/>
      <c r="X8" s="80" t="s">
        <v>68</v>
      </c>
      <c r="Y8" s="81">
        <v>1.85</v>
      </c>
      <c r="AA8" s="82" t="s">
        <v>83</v>
      </c>
      <c r="AB8" s="81">
        <v>1</v>
      </c>
    </row>
    <row r="9" spans="1:31" ht="20.100000000000001" customHeight="1">
      <c r="A9" s="70"/>
      <c r="B9" s="70"/>
      <c r="C9" s="77"/>
      <c r="D9" s="635" t="s">
        <v>52</v>
      </c>
      <c r="E9" s="636"/>
      <c r="F9" s="97">
        <v>0</v>
      </c>
      <c r="G9" s="629" t="s">
        <v>61</v>
      </c>
      <c r="H9" s="621"/>
      <c r="I9" s="622"/>
      <c r="J9" s="515" t="s">
        <v>346</v>
      </c>
      <c r="K9" s="503">
        <v>1.51</v>
      </c>
      <c r="L9" s="498"/>
      <c r="M9" s="99"/>
      <c r="N9" s="603" t="s">
        <v>331</v>
      </c>
      <c r="O9" s="604"/>
      <c r="P9" s="390">
        <v>514</v>
      </c>
      <c r="Q9" s="70" t="s">
        <v>20</v>
      </c>
      <c r="R9" s="84"/>
      <c r="S9" s="84"/>
      <c r="T9" s="477">
        <f>J4/P9*1000000</f>
        <v>194.5525291828794</v>
      </c>
      <c r="U9" s="68" t="s">
        <v>332</v>
      </c>
      <c r="V9" s="103"/>
      <c r="X9" s="80" t="s">
        <v>63</v>
      </c>
      <c r="Y9" s="81">
        <v>2.0499999999999998</v>
      </c>
      <c r="AA9" s="82" t="s">
        <v>84</v>
      </c>
      <c r="AB9" s="81">
        <v>1</v>
      </c>
    </row>
    <row r="10" spans="1:31" ht="20.100000000000001" customHeight="1" thickBot="1">
      <c r="A10" s="70"/>
      <c r="B10" s="70"/>
      <c r="C10" s="77"/>
      <c r="D10" s="612" t="s">
        <v>53</v>
      </c>
      <c r="E10" s="613"/>
      <c r="F10" s="494">
        <v>0</v>
      </c>
      <c r="G10" s="630"/>
      <c r="H10" s="623"/>
      <c r="I10" s="624"/>
      <c r="J10" s="471" t="s">
        <v>58</v>
      </c>
      <c r="K10" s="476">
        <v>3.8</v>
      </c>
      <c r="L10" s="497"/>
      <c r="M10" s="99"/>
      <c r="N10" s="603" t="s">
        <v>135</v>
      </c>
      <c r="O10" s="604"/>
      <c r="P10" s="390">
        <v>420</v>
      </c>
      <c r="Q10" s="70" t="s">
        <v>20</v>
      </c>
      <c r="R10" s="79"/>
      <c r="S10" s="105"/>
      <c r="T10" s="477">
        <f>J4/P10*1000000</f>
        <v>238.0952380952381</v>
      </c>
      <c r="U10" s="70" t="s">
        <v>334</v>
      </c>
      <c r="V10" s="106"/>
    </row>
    <row r="11" spans="1:31" ht="20.100000000000001" customHeight="1" thickBot="1">
      <c r="A11" s="70"/>
      <c r="B11" s="70"/>
      <c r="C11" s="77"/>
      <c r="D11" s="612" t="s">
        <v>54</v>
      </c>
      <c r="E11" s="613"/>
      <c r="F11" s="494">
        <v>0</v>
      </c>
      <c r="G11" s="630"/>
      <c r="H11" s="474" t="s">
        <v>59</v>
      </c>
      <c r="I11" s="436"/>
      <c r="J11" s="475"/>
      <c r="K11" s="94">
        <v>1</v>
      </c>
      <c r="L11" s="104"/>
      <c r="M11" s="99"/>
      <c r="N11" s="590" t="s">
        <v>136</v>
      </c>
      <c r="O11" s="591"/>
      <c r="P11" s="392" t="s">
        <v>350</v>
      </c>
      <c r="Q11" s="70" t="s">
        <v>23</v>
      </c>
      <c r="R11" s="84"/>
      <c r="S11" s="84"/>
      <c r="T11" s="84"/>
      <c r="V11" s="103"/>
      <c r="X11" s="72" t="s">
        <v>70</v>
      </c>
      <c r="AB11" s="72" t="s">
        <v>91</v>
      </c>
    </row>
    <row r="12" spans="1:31" ht="20.100000000000001" customHeight="1" thickBot="1">
      <c r="A12" s="70"/>
      <c r="B12" s="70"/>
      <c r="C12" s="77"/>
      <c r="D12" s="109" t="s">
        <v>55</v>
      </c>
      <c r="E12" s="499"/>
      <c r="F12" s="107">
        <v>0.12</v>
      </c>
      <c r="G12" s="631"/>
      <c r="H12" s="436" t="s">
        <v>60</v>
      </c>
      <c r="I12" s="436"/>
      <c r="J12" s="436"/>
      <c r="K12" s="94">
        <v>1.1000000000000001</v>
      </c>
      <c r="L12" s="104"/>
      <c r="M12" s="99"/>
      <c r="N12" s="590" t="s">
        <v>43</v>
      </c>
      <c r="O12" s="591"/>
      <c r="P12" s="392" t="s">
        <v>351</v>
      </c>
      <c r="Q12" s="70" t="s">
        <v>139</v>
      </c>
      <c r="R12" s="614"/>
      <c r="S12" s="614"/>
      <c r="T12" s="108"/>
      <c r="U12" s="70"/>
      <c r="V12" s="103"/>
      <c r="X12" s="80"/>
      <c r="Y12" s="82" t="s">
        <v>140</v>
      </c>
      <c r="Z12" s="82" t="s">
        <v>141</v>
      </c>
      <c r="AB12" s="82" t="s">
        <v>42</v>
      </c>
    </row>
    <row r="13" spans="1:31" ht="20.100000000000001" customHeight="1" thickBot="1">
      <c r="A13" s="70"/>
      <c r="B13" s="70"/>
      <c r="C13" s="109"/>
      <c r="D13" s="598" t="s">
        <v>56</v>
      </c>
      <c r="E13" s="599"/>
      <c r="F13" s="94">
        <v>0</v>
      </c>
      <c r="G13" s="110" t="s">
        <v>62</v>
      </c>
      <c r="H13" s="615" t="s">
        <v>137</v>
      </c>
      <c r="I13" s="616"/>
      <c r="J13" s="504" t="s">
        <v>138</v>
      </c>
      <c r="K13" s="493">
        <v>1</v>
      </c>
      <c r="L13" s="505"/>
      <c r="M13" s="99"/>
      <c r="N13" s="590" t="s">
        <v>87</v>
      </c>
      <c r="O13" s="591"/>
      <c r="P13" s="100" t="s">
        <v>90</v>
      </c>
      <c r="Q13" s="70"/>
      <c r="R13" s="70"/>
      <c r="S13" s="75"/>
      <c r="T13" s="70"/>
      <c r="U13" s="70"/>
      <c r="V13" s="70"/>
      <c r="X13" s="80" t="s">
        <v>71</v>
      </c>
      <c r="Y13" s="81">
        <v>1</v>
      </c>
      <c r="Z13" s="81">
        <v>1</v>
      </c>
      <c r="AB13" s="82" t="s">
        <v>92</v>
      </c>
    </row>
    <row r="14" spans="1:31" ht="20.100000000000001" customHeight="1" thickBot="1">
      <c r="A14" s="70"/>
      <c r="B14" s="70"/>
      <c r="C14" s="606" t="s">
        <v>143</v>
      </c>
      <c r="D14" s="608"/>
      <c r="E14" s="495" t="s">
        <v>144</v>
      </c>
      <c r="F14" s="97"/>
      <c r="G14" s="500"/>
      <c r="H14" s="617"/>
      <c r="I14" s="618"/>
      <c r="J14" s="471" t="s">
        <v>142</v>
      </c>
      <c r="K14" s="476">
        <v>1</v>
      </c>
      <c r="L14" s="497"/>
      <c r="M14" s="111"/>
      <c r="R14" s="70"/>
      <c r="S14" s="75"/>
      <c r="T14" s="70"/>
      <c r="U14" s="70"/>
      <c r="V14" s="70"/>
      <c r="X14" s="80" t="s">
        <v>72</v>
      </c>
      <c r="Y14" s="81">
        <v>1.1399999999999999</v>
      </c>
      <c r="Z14" s="81">
        <v>1.32</v>
      </c>
    </row>
    <row r="15" spans="1:31" ht="20.100000000000001" customHeight="1">
      <c r="A15" s="70"/>
      <c r="B15" s="70"/>
      <c r="C15" s="596"/>
      <c r="D15" s="597"/>
      <c r="E15" s="496" t="s">
        <v>328</v>
      </c>
      <c r="F15" s="494">
        <v>1.58</v>
      </c>
      <c r="G15" s="501" t="s">
        <v>329</v>
      </c>
      <c r="H15" s="434"/>
      <c r="I15" s="473"/>
      <c r="J15" s="473"/>
      <c r="K15" s="473"/>
      <c r="L15" s="473"/>
      <c r="M15" s="111"/>
      <c r="N15" s="79"/>
      <c r="O15" s="70"/>
      <c r="P15" s="75"/>
      <c r="Q15" s="70"/>
      <c r="R15" s="70"/>
      <c r="S15" s="75"/>
      <c r="T15" s="70"/>
      <c r="U15" s="70"/>
      <c r="V15" s="70"/>
      <c r="X15" s="80" t="s">
        <v>73</v>
      </c>
      <c r="Y15" s="81">
        <v>1.28</v>
      </c>
      <c r="Z15" s="81">
        <v>1.58</v>
      </c>
    </row>
    <row r="16" spans="1:31" ht="20.100000000000001" customHeight="1" thickBot="1">
      <c r="A16" s="70"/>
      <c r="B16" s="70"/>
      <c r="C16" s="586"/>
      <c r="D16" s="588"/>
      <c r="E16" s="471" t="s">
        <v>342</v>
      </c>
      <c r="F16" s="107">
        <v>1.7</v>
      </c>
      <c r="G16" s="472"/>
      <c r="H16" s="435"/>
      <c r="I16" s="435"/>
      <c r="J16" s="435"/>
      <c r="K16" s="435"/>
      <c r="L16" s="435"/>
      <c r="M16" s="111"/>
      <c r="N16" s="79"/>
      <c r="O16" s="70"/>
      <c r="P16" s="75"/>
      <c r="Q16" s="70"/>
      <c r="R16" s="70"/>
      <c r="S16" s="75"/>
      <c r="T16" s="70"/>
      <c r="U16" s="70"/>
      <c r="V16" s="70"/>
      <c r="X16" s="80"/>
      <c r="Y16" s="81"/>
      <c r="Z16" s="81"/>
    </row>
    <row r="17" spans="1:41" ht="15" customHeight="1">
      <c r="A17" s="70"/>
      <c r="B17" s="70"/>
      <c r="I17" s="79"/>
      <c r="J17" s="79"/>
      <c r="K17" s="79"/>
      <c r="L17" s="70"/>
      <c r="M17" s="70"/>
      <c r="N17" s="79"/>
      <c r="O17" s="75"/>
      <c r="P17" s="70"/>
      <c r="Q17" s="70"/>
      <c r="R17" s="70"/>
      <c r="S17" s="70"/>
      <c r="T17" s="75"/>
      <c r="U17" s="70"/>
      <c r="V17" s="70"/>
      <c r="W17" s="70"/>
      <c r="X17" s="80" t="s">
        <v>74</v>
      </c>
      <c r="Y17" s="81">
        <v>1.33</v>
      </c>
      <c r="Z17" s="81">
        <v>1.64</v>
      </c>
    </row>
    <row r="18" spans="1:41" ht="20.100000000000001" customHeight="1">
      <c r="A18" s="70"/>
      <c r="B18" s="70"/>
      <c r="C18" s="112"/>
      <c r="D18" s="113"/>
      <c r="E18" s="582" t="s">
        <v>145</v>
      </c>
      <c r="F18" s="583"/>
      <c r="G18" s="583"/>
      <c r="H18" s="583"/>
      <c r="I18" s="583"/>
      <c r="J18" s="583"/>
      <c r="K18" s="583"/>
      <c r="L18" s="583"/>
      <c r="M18" s="585"/>
      <c r="N18" s="114" t="s">
        <v>0</v>
      </c>
      <c r="O18" s="115" t="s">
        <v>24</v>
      </c>
      <c r="P18" s="600" t="s">
        <v>146</v>
      </c>
      <c r="Q18" s="601"/>
      <c r="R18" s="602"/>
      <c r="X18" s="80" t="s">
        <v>75</v>
      </c>
      <c r="Y18" s="81">
        <v>1.38</v>
      </c>
      <c r="Z18" s="81">
        <v>1.7</v>
      </c>
    </row>
    <row r="19" spans="1:41" ht="20.100000000000001" customHeight="1">
      <c r="A19" s="70"/>
      <c r="B19" s="70"/>
      <c r="C19" s="596" t="s">
        <v>147</v>
      </c>
      <c r="D19" s="597"/>
      <c r="E19" s="182" t="s">
        <v>25</v>
      </c>
      <c r="F19" s="187" t="s">
        <v>26</v>
      </c>
      <c r="G19" s="186" t="s">
        <v>148</v>
      </c>
      <c r="H19" s="189" t="s">
        <v>149</v>
      </c>
      <c r="I19" s="187" t="s">
        <v>27</v>
      </c>
      <c r="J19" s="187" t="s">
        <v>28</v>
      </c>
      <c r="K19" s="190"/>
      <c r="L19" s="183" t="s">
        <v>29</v>
      </c>
      <c r="M19" s="609" t="s">
        <v>150</v>
      </c>
      <c r="N19" s="116" t="s">
        <v>341</v>
      </c>
      <c r="O19" s="117" t="s">
        <v>151</v>
      </c>
      <c r="P19" s="606" t="s">
        <v>124</v>
      </c>
      <c r="Q19" s="607"/>
      <c r="R19" s="608"/>
      <c r="X19" s="80" t="s">
        <v>76</v>
      </c>
      <c r="Y19" s="81">
        <v>1.5</v>
      </c>
      <c r="Z19" s="81">
        <v>1.85</v>
      </c>
    </row>
    <row r="20" spans="1:41" ht="19.5" customHeight="1">
      <c r="A20" s="70"/>
      <c r="B20" s="70"/>
      <c r="C20" s="118"/>
      <c r="D20" s="119"/>
      <c r="E20" s="185" t="s">
        <v>30</v>
      </c>
      <c r="F20" s="188" t="s">
        <v>31</v>
      </c>
      <c r="G20" s="102" t="s">
        <v>152</v>
      </c>
      <c r="H20" s="197" t="s">
        <v>153</v>
      </c>
      <c r="I20" s="188" t="s">
        <v>32</v>
      </c>
      <c r="J20" s="184"/>
      <c r="K20" s="191"/>
      <c r="L20" s="517" t="s">
        <v>33</v>
      </c>
      <c r="M20" s="610"/>
      <c r="N20" s="116" t="s">
        <v>34</v>
      </c>
      <c r="O20" s="120" t="s">
        <v>35</v>
      </c>
      <c r="P20" s="586"/>
      <c r="Q20" s="587"/>
      <c r="R20" s="588"/>
      <c r="X20" s="80" t="s">
        <v>77</v>
      </c>
      <c r="Y20" s="81">
        <v>1.65</v>
      </c>
      <c r="Z20" s="81">
        <v>2</v>
      </c>
    </row>
    <row r="21" spans="1:41" ht="19.5" customHeight="1">
      <c r="A21" s="70"/>
      <c r="B21" s="70"/>
      <c r="C21" s="571" t="s">
        <v>298</v>
      </c>
      <c r="D21" s="572"/>
      <c r="E21" s="121">
        <v>1</v>
      </c>
      <c r="F21" s="437"/>
      <c r="G21" s="438"/>
      <c r="H21" s="437"/>
      <c r="I21" s="437"/>
      <c r="J21" s="413"/>
      <c r="K21" s="383"/>
      <c r="L21" s="519">
        <v>1</v>
      </c>
      <c r="M21" s="516">
        <f>E21*L21</f>
        <v>1</v>
      </c>
      <c r="N21" s="122">
        <f>C工程!H53</f>
        <v>0</v>
      </c>
      <c r="O21" s="393">
        <v>0.1</v>
      </c>
      <c r="P21" s="573"/>
      <c r="Q21" s="574"/>
      <c r="R21" s="575"/>
      <c r="T21" s="411">
        <f>ROUND(M21*O21,2)</f>
        <v>0.1</v>
      </c>
      <c r="X21" s="125" t="s">
        <v>154</v>
      </c>
      <c r="Y21" s="125">
        <v>9</v>
      </c>
      <c r="Z21" s="125">
        <v>9</v>
      </c>
      <c r="AO21" s="68"/>
    </row>
    <row r="22" spans="1:41" hidden="1">
      <c r="A22" s="70"/>
      <c r="B22" s="70"/>
      <c r="C22" s="571" t="s">
        <v>340</v>
      </c>
      <c r="D22" s="572"/>
      <c r="E22" s="121"/>
      <c r="F22" s="121"/>
      <c r="G22" s="438"/>
      <c r="H22" s="121"/>
      <c r="I22" s="121"/>
      <c r="J22" s="413"/>
      <c r="K22" s="413"/>
      <c r="L22" s="518"/>
      <c r="M22" s="417">
        <f>E22*L22</f>
        <v>0</v>
      </c>
      <c r="N22" s="122"/>
      <c r="O22" s="393"/>
      <c r="P22" s="573"/>
      <c r="Q22" s="574"/>
      <c r="R22" s="575"/>
      <c r="T22" s="411">
        <f>ROUND(M22*O22,2)</f>
        <v>0</v>
      </c>
      <c r="X22" s="478"/>
      <c r="Y22" s="478"/>
      <c r="Z22" s="478"/>
      <c r="AO22" s="68"/>
    </row>
    <row r="23" spans="1:41" s="380" customFormat="1" ht="19.5" customHeight="1">
      <c r="A23" s="79"/>
      <c r="B23" s="375"/>
      <c r="C23" s="576" t="s">
        <v>281</v>
      </c>
      <c r="D23" s="577"/>
      <c r="E23" s="121">
        <v>1</v>
      </c>
      <c r="F23" s="376"/>
      <c r="G23" s="479">
        <v>3.8</v>
      </c>
      <c r="H23" s="121">
        <v>1</v>
      </c>
      <c r="I23" s="376"/>
      <c r="J23" s="377"/>
      <c r="K23" s="377"/>
      <c r="L23" s="378"/>
      <c r="M23" s="417">
        <f>E23*G23*H23</f>
        <v>3.8</v>
      </c>
      <c r="N23" s="379">
        <f>E工程!H38</f>
        <v>0</v>
      </c>
      <c r="O23" s="393">
        <v>0.1</v>
      </c>
      <c r="P23" s="573"/>
      <c r="Q23" s="574"/>
      <c r="R23" s="575"/>
      <c r="S23" s="68"/>
      <c r="T23" s="411">
        <f>ROUND(M23*O23,2)</f>
        <v>0.38</v>
      </c>
      <c r="U23" s="68"/>
      <c r="W23" s="68"/>
      <c r="X23" s="72" t="s">
        <v>284</v>
      </c>
      <c r="Y23" s="72"/>
      <c r="Z23" s="72"/>
      <c r="AA23" s="381"/>
      <c r="AB23" s="381"/>
      <c r="AC23" s="381"/>
      <c r="AD23" s="381"/>
      <c r="AE23" s="381"/>
      <c r="AF23" s="381"/>
      <c r="AG23" s="381"/>
      <c r="AH23" s="381"/>
      <c r="AI23" s="381"/>
      <c r="AJ23" s="381"/>
      <c r="AK23" s="381"/>
      <c r="AL23" s="381"/>
      <c r="AM23" s="381"/>
      <c r="AN23" s="381"/>
      <c r="AO23" s="381"/>
    </row>
    <row r="24" spans="1:41" ht="20.100000000000001" customHeight="1">
      <c r="A24" s="70"/>
      <c r="B24" s="70"/>
      <c r="C24" s="382"/>
      <c r="D24" s="123" t="s">
        <v>285</v>
      </c>
      <c r="E24" s="415"/>
      <c r="F24" s="384"/>
      <c r="G24" s="480"/>
      <c r="H24" s="416"/>
      <c r="I24" s="384"/>
      <c r="J24" s="383"/>
      <c r="K24" s="383"/>
      <c r="L24" s="383"/>
      <c r="M24" s="124"/>
      <c r="N24" s="122"/>
      <c r="O24" s="393">
        <v>0.1</v>
      </c>
      <c r="P24" s="573"/>
      <c r="Q24" s="574"/>
      <c r="R24" s="575"/>
      <c r="T24" s="411">
        <f t="shared" ref="T24" si="0">ROUND(M24*O24,2)</f>
        <v>0</v>
      </c>
      <c r="W24" s="380"/>
      <c r="X24" s="80"/>
      <c r="Y24" s="82" t="s">
        <v>286</v>
      </c>
      <c r="Z24" s="82" t="s">
        <v>287</v>
      </c>
      <c r="AO24" s="68"/>
    </row>
    <row r="25" spans="1:41" ht="20.100000000000001" customHeight="1">
      <c r="A25" s="70"/>
      <c r="B25" s="70"/>
      <c r="C25" s="571" t="s">
        <v>282</v>
      </c>
      <c r="D25" s="572"/>
      <c r="E25" s="121">
        <v>1.1200000000000001</v>
      </c>
      <c r="F25" s="121">
        <v>1.58</v>
      </c>
      <c r="G25" s="479">
        <v>1.31</v>
      </c>
      <c r="H25" s="121">
        <v>1</v>
      </c>
      <c r="I25" s="121">
        <v>1.1000000000000001</v>
      </c>
      <c r="J25" s="413"/>
      <c r="K25" s="413"/>
      <c r="L25" s="124"/>
      <c r="M25" s="491">
        <f>E25*F25*G25*H25*I25</f>
        <v>2.549993600000001</v>
      </c>
      <c r="N25" s="122">
        <f>FⅠ工程!H49</f>
        <v>0</v>
      </c>
      <c r="O25" s="393">
        <v>0.1</v>
      </c>
      <c r="P25" s="573"/>
      <c r="Q25" s="574"/>
      <c r="R25" s="575"/>
      <c r="T25" s="411">
        <f>ROUND(M25*O25,2)</f>
        <v>0.25</v>
      </c>
      <c r="X25" s="125" t="s">
        <v>154</v>
      </c>
      <c r="Y25" s="125">
        <v>9</v>
      </c>
      <c r="Z25" s="125">
        <v>9</v>
      </c>
      <c r="AO25" s="68"/>
    </row>
    <row r="26" spans="1:41" ht="20.100000000000001" customHeight="1">
      <c r="A26" s="70"/>
      <c r="B26" s="70"/>
      <c r="C26" s="571" t="s">
        <v>283</v>
      </c>
      <c r="D26" s="572"/>
      <c r="E26" s="121">
        <v>1.1200000000000001</v>
      </c>
      <c r="F26" s="121">
        <v>1.7</v>
      </c>
      <c r="G26" s="479">
        <v>1.51</v>
      </c>
      <c r="H26" s="121">
        <v>1</v>
      </c>
      <c r="I26" s="121">
        <v>1.1000000000000001</v>
      </c>
      <c r="J26" s="413"/>
      <c r="K26" s="413"/>
      <c r="L26" s="124"/>
      <c r="M26" s="491">
        <f>E26*F26*G26*H26*I26</f>
        <v>3.1625440000000005</v>
      </c>
      <c r="N26" s="122">
        <f>'FⅡ-1工程'!H47</f>
        <v>0</v>
      </c>
      <c r="O26" s="393">
        <v>0.1</v>
      </c>
      <c r="P26" s="573"/>
      <c r="Q26" s="574"/>
      <c r="R26" s="575"/>
      <c r="T26" s="411">
        <f>ROUND(M26*O26,2)</f>
        <v>0.32</v>
      </c>
      <c r="X26" s="125" t="s">
        <v>154</v>
      </c>
      <c r="Y26" s="125">
        <v>9</v>
      </c>
      <c r="Z26" s="125">
        <v>9</v>
      </c>
      <c r="AO26" s="68"/>
    </row>
    <row r="27" spans="1:41" ht="20.100000000000001" customHeight="1">
      <c r="A27" s="70"/>
      <c r="B27" s="70"/>
      <c r="C27" s="586" t="s">
        <v>347</v>
      </c>
      <c r="D27" s="587"/>
      <c r="E27" s="587"/>
      <c r="F27" s="587"/>
      <c r="G27" s="587"/>
      <c r="H27" s="587"/>
      <c r="I27" s="587"/>
      <c r="J27" s="587"/>
      <c r="K27" s="587"/>
      <c r="L27" s="588"/>
      <c r="M27" s="128" t="s">
        <v>297</v>
      </c>
      <c r="N27" s="129">
        <v>0.1</v>
      </c>
      <c r="O27" s="130" t="s">
        <v>155</v>
      </c>
      <c r="P27" s="626"/>
      <c r="Q27" s="627"/>
      <c r="R27" s="628"/>
    </row>
    <row r="28" spans="1:41" ht="13.5" customHeight="1">
      <c r="A28" s="70"/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5"/>
      <c r="O28" s="70"/>
      <c r="P28" s="75"/>
      <c r="Q28" s="70"/>
      <c r="R28" s="70"/>
    </row>
    <row r="29" spans="1:41" s="135" customFormat="1" ht="18" hidden="1" customHeight="1">
      <c r="A29" s="70"/>
      <c r="B29" s="70"/>
      <c r="C29" s="580" t="s">
        <v>117</v>
      </c>
      <c r="D29" s="581"/>
      <c r="E29" s="582" t="s">
        <v>156</v>
      </c>
      <c r="F29" s="583"/>
      <c r="G29" s="583"/>
      <c r="H29" s="584" t="s">
        <v>157</v>
      </c>
      <c r="I29" s="585"/>
      <c r="J29" s="131" t="s">
        <v>118</v>
      </c>
      <c r="K29" s="132">
        <v>40</v>
      </c>
      <c r="L29" s="131" t="s">
        <v>119</v>
      </c>
      <c r="M29" s="133">
        <v>2</v>
      </c>
      <c r="N29" s="134" t="s">
        <v>120</v>
      </c>
      <c r="O29" s="133">
        <v>152</v>
      </c>
      <c r="P29" s="126">
        <f>K29*M29*O29</f>
        <v>12160</v>
      </c>
      <c r="Q29" s="127"/>
      <c r="R29" s="127"/>
      <c r="S29" s="68"/>
      <c r="T29" s="68"/>
      <c r="U29" s="68"/>
      <c r="X29" s="136"/>
      <c r="Y29" s="136"/>
      <c r="Z29" s="136"/>
      <c r="AA29" s="136"/>
      <c r="AB29" s="136"/>
      <c r="AC29" s="136"/>
      <c r="AD29" s="136"/>
      <c r="AE29" s="136"/>
      <c r="AF29" s="136"/>
      <c r="AG29" s="136"/>
      <c r="AH29" s="136"/>
      <c r="AI29" s="136"/>
      <c r="AJ29" s="136"/>
      <c r="AK29" s="136"/>
      <c r="AL29" s="136"/>
      <c r="AM29" s="136"/>
      <c r="AN29" s="136"/>
      <c r="AO29" s="136"/>
    </row>
    <row r="30" spans="1:41" ht="18" hidden="1" customHeight="1">
      <c r="A30" s="70"/>
      <c r="B30" s="70"/>
      <c r="C30" s="582" t="s">
        <v>121</v>
      </c>
      <c r="D30" s="585"/>
      <c r="E30" s="127"/>
      <c r="F30" s="127"/>
      <c r="G30" s="127"/>
      <c r="H30" s="127"/>
      <c r="I30" s="127"/>
      <c r="J30" s="127"/>
      <c r="K30" s="127"/>
      <c r="L30" s="127"/>
      <c r="M30" s="127"/>
      <c r="N30" s="122"/>
      <c r="O30" s="127"/>
      <c r="P30" s="126">
        <v>47300</v>
      </c>
      <c r="Q30" s="127"/>
      <c r="R30" s="127"/>
    </row>
    <row r="31" spans="1:41" hidden="1">
      <c r="C31" s="578" t="s">
        <v>122</v>
      </c>
      <c r="D31" s="579"/>
      <c r="E31" s="137"/>
      <c r="F31" s="137"/>
      <c r="G31" s="137"/>
      <c r="H31" s="137"/>
      <c r="I31" s="137"/>
      <c r="J31" s="137"/>
      <c r="K31" s="137"/>
      <c r="L31" s="137"/>
      <c r="M31" s="137"/>
      <c r="N31" s="137"/>
      <c r="O31" s="137"/>
      <c r="P31" s="138">
        <v>282800</v>
      </c>
      <c r="Q31" s="137"/>
      <c r="R31" s="137"/>
    </row>
    <row r="37" spans="7:12">
      <c r="G37" s="84"/>
      <c r="H37" s="84"/>
      <c r="I37" s="84"/>
      <c r="J37" s="84"/>
      <c r="K37" s="84"/>
      <c r="L37" s="84"/>
    </row>
    <row r="38" spans="7:12">
      <c r="G38" s="84"/>
      <c r="H38" s="84"/>
      <c r="I38" s="79"/>
      <c r="J38" s="79"/>
      <c r="K38" s="79"/>
      <c r="L38" s="84"/>
    </row>
    <row r="39" spans="7:12">
      <c r="G39" s="84"/>
      <c r="H39" s="84"/>
      <c r="I39" s="79"/>
      <c r="J39" s="79"/>
      <c r="K39" s="79"/>
      <c r="L39" s="84"/>
    </row>
    <row r="40" spans="7:12">
      <c r="G40" s="84"/>
      <c r="H40" s="84"/>
      <c r="I40" s="79"/>
      <c r="J40" s="79"/>
      <c r="K40" s="79"/>
      <c r="L40" s="84"/>
    </row>
    <row r="41" spans="7:12">
      <c r="G41" s="84"/>
      <c r="H41" s="84"/>
      <c r="I41" s="79"/>
      <c r="J41" s="79"/>
      <c r="K41" s="79"/>
      <c r="L41" s="84"/>
    </row>
    <row r="42" spans="7:12">
      <c r="G42" s="84"/>
      <c r="H42" s="84"/>
      <c r="I42" s="79"/>
      <c r="J42" s="79"/>
      <c r="K42" s="79"/>
      <c r="L42" s="84"/>
    </row>
    <row r="43" spans="7:12">
      <c r="G43" s="84"/>
      <c r="H43" s="84"/>
      <c r="I43" s="79"/>
      <c r="J43" s="79"/>
      <c r="K43" s="79"/>
      <c r="L43" s="84"/>
    </row>
    <row r="44" spans="7:12">
      <c r="G44" s="84"/>
      <c r="H44" s="84"/>
      <c r="I44" s="139"/>
      <c r="J44" s="79"/>
      <c r="K44" s="79"/>
      <c r="L44" s="84"/>
    </row>
    <row r="45" spans="7:12">
      <c r="G45" s="84"/>
      <c r="H45" s="84"/>
      <c r="I45" s="139"/>
      <c r="J45" s="79"/>
      <c r="K45" s="79"/>
      <c r="L45" s="84"/>
    </row>
    <row r="46" spans="7:12">
      <c r="G46" s="84"/>
      <c r="H46" s="84"/>
      <c r="I46" s="139"/>
      <c r="J46" s="79"/>
      <c r="K46" s="79"/>
      <c r="L46" s="84"/>
    </row>
    <row r="47" spans="7:12">
      <c r="G47" s="84"/>
      <c r="H47" s="84"/>
      <c r="I47" s="139"/>
      <c r="J47" s="79"/>
      <c r="K47" s="79"/>
      <c r="L47" s="84"/>
    </row>
    <row r="48" spans="7:12">
      <c r="G48" s="84"/>
      <c r="H48" s="84"/>
      <c r="I48" s="139"/>
      <c r="J48" s="79"/>
      <c r="K48" s="79"/>
      <c r="L48" s="84"/>
    </row>
    <row r="49" spans="7:12">
      <c r="G49" s="84"/>
      <c r="H49" s="84"/>
      <c r="I49" s="79"/>
      <c r="J49" s="79"/>
      <c r="K49" s="79"/>
      <c r="L49" s="84"/>
    </row>
    <row r="50" spans="7:12">
      <c r="G50" s="84"/>
      <c r="H50" s="84"/>
      <c r="I50" s="139"/>
      <c r="J50" s="111"/>
      <c r="K50" s="140"/>
      <c r="L50" s="84"/>
    </row>
    <row r="51" spans="7:12">
      <c r="G51" s="84"/>
      <c r="H51" s="84"/>
      <c r="I51" s="140"/>
      <c r="J51" s="111"/>
      <c r="K51" s="140"/>
      <c r="L51" s="84"/>
    </row>
    <row r="52" spans="7:12">
      <c r="G52" s="84"/>
      <c r="H52" s="84"/>
      <c r="I52" s="84"/>
      <c r="J52" s="84"/>
      <c r="K52" s="84"/>
      <c r="L52" s="84"/>
    </row>
    <row r="53" spans="7:12">
      <c r="G53" s="84"/>
      <c r="H53" s="84"/>
      <c r="I53" s="84"/>
      <c r="J53" s="84"/>
      <c r="K53" s="84"/>
      <c r="L53" s="84"/>
    </row>
    <row r="54" spans="7:12">
      <c r="G54" s="84"/>
      <c r="H54" s="84"/>
      <c r="I54" s="84"/>
      <c r="J54" s="84"/>
      <c r="K54" s="84"/>
      <c r="L54" s="84"/>
    </row>
    <row r="55" spans="7:12">
      <c r="G55" s="84"/>
      <c r="H55" s="84"/>
      <c r="I55" s="84"/>
      <c r="J55" s="84"/>
      <c r="K55" s="84"/>
      <c r="L55" s="84"/>
    </row>
    <row r="56" spans="7:12">
      <c r="G56" s="84"/>
      <c r="H56" s="84"/>
      <c r="I56" s="84"/>
      <c r="J56" s="84"/>
      <c r="K56" s="84"/>
      <c r="L56" s="84"/>
    </row>
  </sheetData>
  <mergeCells count="53">
    <mergeCell ref="C4:D4"/>
    <mergeCell ref="E4:F4"/>
    <mergeCell ref="H5:I5"/>
    <mergeCell ref="P27:R27"/>
    <mergeCell ref="P26:R26"/>
    <mergeCell ref="E18:M18"/>
    <mergeCell ref="D11:E11"/>
    <mergeCell ref="G9:G12"/>
    <mergeCell ref="N4:O4"/>
    <mergeCell ref="N7:O7"/>
    <mergeCell ref="N9:O9"/>
    <mergeCell ref="J5:K5"/>
    <mergeCell ref="N6:O6"/>
    <mergeCell ref="H4:I4"/>
    <mergeCell ref="C7:E7"/>
    <mergeCell ref="D9:E9"/>
    <mergeCell ref="R12:S12"/>
    <mergeCell ref="C5:D5"/>
    <mergeCell ref="C14:D16"/>
    <mergeCell ref="H13:I14"/>
    <mergeCell ref="H8:I10"/>
    <mergeCell ref="R4:S4"/>
    <mergeCell ref="N8:O8"/>
    <mergeCell ref="J4:K4"/>
    <mergeCell ref="H7:J7"/>
    <mergeCell ref="C19:D19"/>
    <mergeCell ref="D13:E13"/>
    <mergeCell ref="N11:O11"/>
    <mergeCell ref="N12:O12"/>
    <mergeCell ref="N13:O13"/>
    <mergeCell ref="P18:R18"/>
    <mergeCell ref="N10:O10"/>
    <mergeCell ref="N5:O5"/>
    <mergeCell ref="P19:R20"/>
    <mergeCell ref="M19:M20"/>
    <mergeCell ref="E5:F5"/>
    <mergeCell ref="D10:E10"/>
    <mergeCell ref="C26:D26"/>
    <mergeCell ref="C31:D31"/>
    <mergeCell ref="C29:D29"/>
    <mergeCell ref="E29:G29"/>
    <mergeCell ref="H29:I29"/>
    <mergeCell ref="C30:D30"/>
    <mergeCell ref="C27:L27"/>
    <mergeCell ref="C21:D21"/>
    <mergeCell ref="P21:R21"/>
    <mergeCell ref="C22:D22"/>
    <mergeCell ref="P22:R22"/>
    <mergeCell ref="C25:D25"/>
    <mergeCell ref="P25:R25"/>
    <mergeCell ref="C23:D23"/>
    <mergeCell ref="P23:R23"/>
    <mergeCell ref="P24:R24"/>
  </mergeCells>
  <phoneticPr fontId="3"/>
  <dataValidations count="2">
    <dataValidation type="list" allowBlank="1" showInputMessage="1" showErrorMessage="1" error="▼をクリックの後、プルダウンメニューから選択してください。" promptTitle="精度の選択" prompt="▼をクリックの後、プルダウンメニューから精度「甲１」「甲２」「甲３」「乙１」「乙２」「乙３」の区分を選択してください。" sqref="G5">
      <formula1>$AA$4:$AA$9</formula1>
    </dataValidation>
    <dataValidation type="list" allowBlank="1" showInputMessage="1" showErrorMessage="1" sqref="T4">
      <formula1>$AB$12:$AB$13</formula1>
    </dataValidation>
  </dataValidations>
  <pageMargins left="0.6692913385826772" right="0.19685039370078741" top="0.70866141732283472" bottom="0.39370078740157483" header="0.51181102362204722" footer="0.43307086614173229"/>
  <pageSetup paperSize="9" scale="10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54"/>
  <sheetViews>
    <sheetView showGridLines="0" view="pageBreakPreview" topLeftCell="A37" zoomScaleNormal="75" zoomScaleSheetLayoutView="100" workbookViewId="0">
      <selection activeCell="G50" sqref="G50:H50"/>
    </sheetView>
  </sheetViews>
  <sheetFormatPr defaultRowHeight="13.5"/>
  <cols>
    <col min="1" max="1" width="2.625" style="8" customWidth="1"/>
    <col min="2" max="2" width="13.125" style="8" customWidth="1"/>
    <col min="3" max="5" width="9.625" style="8" customWidth="1"/>
    <col min="6" max="6" width="2.625" style="8" customWidth="1"/>
    <col min="7" max="8" width="10.625" style="8" customWidth="1"/>
    <col min="9" max="9" width="5.625" style="8" customWidth="1"/>
    <col min="10" max="10" width="18" style="11" customWidth="1"/>
    <col min="11" max="11" width="9.875" style="8" customWidth="1"/>
    <col min="12" max="12" width="14" style="8" customWidth="1"/>
    <col min="13" max="13" width="5.625" style="8" customWidth="1"/>
    <col min="14" max="14" width="8.625" style="8" customWidth="1"/>
    <col min="15" max="256" width="9" style="8"/>
    <col min="257" max="257" width="2.625" style="8" customWidth="1"/>
    <col min="258" max="258" width="12.625" style="8" customWidth="1"/>
    <col min="259" max="261" width="9.625" style="8" customWidth="1"/>
    <col min="262" max="262" width="2.625" style="8" customWidth="1"/>
    <col min="263" max="264" width="10.625" style="8" customWidth="1"/>
    <col min="265" max="265" width="5.625" style="8" customWidth="1"/>
    <col min="266" max="266" width="18" style="8" customWidth="1"/>
    <col min="267" max="267" width="9" style="8"/>
    <col min="268" max="268" width="9.375" style="8" customWidth="1"/>
    <col min="269" max="269" width="10.875" style="8" customWidth="1"/>
    <col min="270" max="512" width="9" style="8"/>
    <col min="513" max="513" width="2.625" style="8" customWidth="1"/>
    <col min="514" max="514" width="12.625" style="8" customWidth="1"/>
    <col min="515" max="517" width="9.625" style="8" customWidth="1"/>
    <col min="518" max="518" width="2.625" style="8" customWidth="1"/>
    <col min="519" max="520" width="10.625" style="8" customWidth="1"/>
    <col min="521" max="521" width="5.625" style="8" customWidth="1"/>
    <col min="522" max="522" width="18" style="8" customWidth="1"/>
    <col min="523" max="523" width="9" style="8"/>
    <col min="524" max="524" width="9.375" style="8" customWidth="1"/>
    <col min="525" max="525" width="10.875" style="8" customWidth="1"/>
    <col min="526" max="768" width="9" style="8"/>
    <col min="769" max="769" width="2.625" style="8" customWidth="1"/>
    <col min="770" max="770" width="12.625" style="8" customWidth="1"/>
    <col min="771" max="773" width="9.625" style="8" customWidth="1"/>
    <col min="774" max="774" width="2.625" style="8" customWidth="1"/>
    <col min="775" max="776" width="10.625" style="8" customWidth="1"/>
    <col min="777" max="777" width="5.625" style="8" customWidth="1"/>
    <col min="778" max="778" width="18" style="8" customWidth="1"/>
    <col min="779" max="779" width="9" style="8"/>
    <col min="780" max="780" width="9.375" style="8" customWidth="1"/>
    <col min="781" max="781" width="10.875" style="8" customWidth="1"/>
    <col min="782" max="1024" width="9" style="8"/>
    <col min="1025" max="1025" width="2.625" style="8" customWidth="1"/>
    <col min="1026" max="1026" width="12.625" style="8" customWidth="1"/>
    <col min="1027" max="1029" width="9.625" style="8" customWidth="1"/>
    <col min="1030" max="1030" width="2.625" style="8" customWidth="1"/>
    <col min="1031" max="1032" width="10.625" style="8" customWidth="1"/>
    <col min="1033" max="1033" width="5.625" style="8" customWidth="1"/>
    <col min="1034" max="1034" width="18" style="8" customWidth="1"/>
    <col min="1035" max="1035" width="9" style="8"/>
    <col min="1036" max="1036" width="9.375" style="8" customWidth="1"/>
    <col min="1037" max="1037" width="10.875" style="8" customWidth="1"/>
    <col min="1038" max="1280" width="9" style="8"/>
    <col min="1281" max="1281" width="2.625" style="8" customWidth="1"/>
    <col min="1282" max="1282" width="12.625" style="8" customWidth="1"/>
    <col min="1283" max="1285" width="9.625" style="8" customWidth="1"/>
    <col min="1286" max="1286" width="2.625" style="8" customWidth="1"/>
    <col min="1287" max="1288" width="10.625" style="8" customWidth="1"/>
    <col min="1289" max="1289" width="5.625" style="8" customWidth="1"/>
    <col min="1290" max="1290" width="18" style="8" customWidth="1"/>
    <col min="1291" max="1291" width="9" style="8"/>
    <col min="1292" max="1292" width="9.375" style="8" customWidth="1"/>
    <col min="1293" max="1293" width="10.875" style="8" customWidth="1"/>
    <col min="1294" max="1536" width="9" style="8"/>
    <col min="1537" max="1537" width="2.625" style="8" customWidth="1"/>
    <col min="1538" max="1538" width="12.625" style="8" customWidth="1"/>
    <col min="1539" max="1541" width="9.625" style="8" customWidth="1"/>
    <col min="1542" max="1542" width="2.625" style="8" customWidth="1"/>
    <col min="1543" max="1544" width="10.625" style="8" customWidth="1"/>
    <col min="1545" max="1545" width="5.625" style="8" customWidth="1"/>
    <col min="1546" max="1546" width="18" style="8" customWidth="1"/>
    <col min="1547" max="1547" width="9" style="8"/>
    <col min="1548" max="1548" width="9.375" style="8" customWidth="1"/>
    <col min="1549" max="1549" width="10.875" style="8" customWidth="1"/>
    <col min="1550" max="1792" width="9" style="8"/>
    <col min="1793" max="1793" width="2.625" style="8" customWidth="1"/>
    <col min="1794" max="1794" width="12.625" style="8" customWidth="1"/>
    <col min="1795" max="1797" width="9.625" style="8" customWidth="1"/>
    <col min="1798" max="1798" width="2.625" style="8" customWidth="1"/>
    <col min="1799" max="1800" width="10.625" style="8" customWidth="1"/>
    <col min="1801" max="1801" width="5.625" style="8" customWidth="1"/>
    <col min="1802" max="1802" width="18" style="8" customWidth="1"/>
    <col min="1803" max="1803" width="9" style="8"/>
    <col min="1804" max="1804" width="9.375" style="8" customWidth="1"/>
    <col min="1805" max="1805" width="10.875" style="8" customWidth="1"/>
    <col min="1806" max="2048" width="9" style="8"/>
    <col min="2049" max="2049" width="2.625" style="8" customWidth="1"/>
    <col min="2050" max="2050" width="12.625" style="8" customWidth="1"/>
    <col min="2051" max="2053" width="9.625" style="8" customWidth="1"/>
    <col min="2054" max="2054" width="2.625" style="8" customWidth="1"/>
    <col min="2055" max="2056" width="10.625" style="8" customWidth="1"/>
    <col min="2057" max="2057" width="5.625" style="8" customWidth="1"/>
    <col min="2058" max="2058" width="18" style="8" customWidth="1"/>
    <col min="2059" max="2059" width="9" style="8"/>
    <col min="2060" max="2060" width="9.375" style="8" customWidth="1"/>
    <col min="2061" max="2061" width="10.875" style="8" customWidth="1"/>
    <col min="2062" max="2304" width="9" style="8"/>
    <col min="2305" max="2305" width="2.625" style="8" customWidth="1"/>
    <col min="2306" max="2306" width="12.625" style="8" customWidth="1"/>
    <col min="2307" max="2309" width="9.625" style="8" customWidth="1"/>
    <col min="2310" max="2310" width="2.625" style="8" customWidth="1"/>
    <col min="2311" max="2312" width="10.625" style="8" customWidth="1"/>
    <col min="2313" max="2313" width="5.625" style="8" customWidth="1"/>
    <col min="2314" max="2314" width="18" style="8" customWidth="1"/>
    <col min="2315" max="2315" width="9" style="8"/>
    <col min="2316" max="2316" width="9.375" style="8" customWidth="1"/>
    <col min="2317" max="2317" width="10.875" style="8" customWidth="1"/>
    <col min="2318" max="2560" width="9" style="8"/>
    <col min="2561" max="2561" width="2.625" style="8" customWidth="1"/>
    <col min="2562" max="2562" width="12.625" style="8" customWidth="1"/>
    <col min="2563" max="2565" width="9.625" style="8" customWidth="1"/>
    <col min="2566" max="2566" width="2.625" style="8" customWidth="1"/>
    <col min="2567" max="2568" width="10.625" style="8" customWidth="1"/>
    <col min="2569" max="2569" width="5.625" style="8" customWidth="1"/>
    <col min="2570" max="2570" width="18" style="8" customWidth="1"/>
    <col min="2571" max="2571" width="9" style="8"/>
    <col min="2572" max="2572" width="9.375" style="8" customWidth="1"/>
    <col min="2573" max="2573" width="10.875" style="8" customWidth="1"/>
    <col min="2574" max="2816" width="9" style="8"/>
    <col min="2817" max="2817" width="2.625" style="8" customWidth="1"/>
    <col min="2818" max="2818" width="12.625" style="8" customWidth="1"/>
    <col min="2819" max="2821" width="9.625" style="8" customWidth="1"/>
    <col min="2822" max="2822" width="2.625" style="8" customWidth="1"/>
    <col min="2823" max="2824" width="10.625" style="8" customWidth="1"/>
    <col min="2825" max="2825" width="5.625" style="8" customWidth="1"/>
    <col min="2826" max="2826" width="18" style="8" customWidth="1"/>
    <col min="2827" max="2827" width="9" style="8"/>
    <col min="2828" max="2828" width="9.375" style="8" customWidth="1"/>
    <col min="2829" max="2829" width="10.875" style="8" customWidth="1"/>
    <col min="2830" max="3072" width="9" style="8"/>
    <col min="3073" max="3073" width="2.625" style="8" customWidth="1"/>
    <col min="3074" max="3074" width="12.625" style="8" customWidth="1"/>
    <col min="3075" max="3077" width="9.625" style="8" customWidth="1"/>
    <col min="3078" max="3078" width="2.625" style="8" customWidth="1"/>
    <col min="3079" max="3080" width="10.625" style="8" customWidth="1"/>
    <col min="3081" max="3081" width="5.625" style="8" customWidth="1"/>
    <col min="3082" max="3082" width="18" style="8" customWidth="1"/>
    <col min="3083" max="3083" width="9" style="8"/>
    <col min="3084" max="3084" width="9.375" style="8" customWidth="1"/>
    <col min="3085" max="3085" width="10.875" style="8" customWidth="1"/>
    <col min="3086" max="3328" width="9" style="8"/>
    <col min="3329" max="3329" width="2.625" style="8" customWidth="1"/>
    <col min="3330" max="3330" width="12.625" style="8" customWidth="1"/>
    <col min="3331" max="3333" width="9.625" style="8" customWidth="1"/>
    <col min="3334" max="3334" width="2.625" style="8" customWidth="1"/>
    <col min="3335" max="3336" width="10.625" style="8" customWidth="1"/>
    <col min="3337" max="3337" width="5.625" style="8" customWidth="1"/>
    <col min="3338" max="3338" width="18" style="8" customWidth="1"/>
    <col min="3339" max="3339" width="9" style="8"/>
    <col min="3340" max="3340" width="9.375" style="8" customWidth="1"/>
    <col min="3341" max="3341" width="10.875" style="8" customWidth="1"/>
    <col min="3342" max="3584" width="9" style="8"/>
    <col min="3585" max="3585" width="2.625" style="8" customWidth="1"/>
    <col min="3586" max="3586" width="12.625" style="8" customWidth="1"/>
    <col min="3587" max="3589" width="9.625" style="8" customWidth="1"/>
    <col min="3590" max="3590" width="2.625" style="8" customWidth="1"/>
    <col min="3591" max="3592" width="10.625" style="8" customWidth="1"/>
    <col min="3593" max="3593" width="5.625" style="8" customWidth="1"/>
    <col min="3594" max="3594" width="18" style="8" customWidth="1"/>
    <col min="3595" max="3595" width="9" style="8"/>
    <col min="3596" max="3596" width="9.375" style="8" customWidth="1"/>
    <col min="3597" max="3597" width="10.875" style="8" customWidth="1"/>
    <col min="3598" max="3840" width="9" style="8"/>
    <col min="3841" max="3841" width="2.625" style="8" customWidth="1"/>
    <col min="3842" max="3842" width="12.625" style="8" customWidth="1"/>
    <col min="3843" max="3845" width="9.625" style="8" customWidth="1"/>
    <col min="3846" max="3846" width="2.625" style="8" customWidth="1"/>
    <col min="3847" max="3848" width="10.625" style="8" customWidth="1"/>
    <col min="3849" max="3849" width="5.625" style="8" customWidth="1"/>
    <col min="3850" max="3850" width="18" style="8" customWidth="1"/>
    <col min="3851" max="3851" width="9" style="8"/>
    <col min="3852" max="3852" width="9.375" style="8" customWidth="1"/>
    <col min="3853" max="3853" width="10.875" style="8" customWidth="1"/>
    <col min="3854" max="4096" width="9" style="8"/>
    <col min="4097" max="4097" width="2.625" style="8" customWidth="1"/>
    <col min="4098" max="4098" width="12.625" style="8" customWidth="1"/>
    <col min="4099" max="4101" width="9.625" style="8" customWidth="1"/>
    <col min="4102" max="4102" width="2.625" style="8" customWidth="1"/>
    <col min="4103" max="4104" width="10.625" style="8" customWidth="1"/>
    <col min="4105" max="4105" width="5.625" style="8" customWidth="1"/>
    <col min="4106" max="4106" width="18" style="8" customWidth="1"/>
    <col min="4107" max="4107" width="9" style="8"/>
    <col min="4108" max="4108" width="9.375" style="8" customWidth="1"/>
    <col min="4109" max="4109" width="10.875" style="8" customWidth="1"/>
    <col min="4110" max="4352" width="9" style="8"/>
    <col min="4353" max="4353" width="2.625" style="8" customWidth="1"/>
    <col min="4354" max="4354" width="12.625" style="8" customWidth="1"/>
    <col min="4355" max="4357" width="9.625" style="8" customWidth="1"/>
    <col min="4358" max="4358" width="2.625" style="8" customWidth="1"/>
    <col min="4359" max="4360" width="10.625" style="8" customWidth="1"/>
    <col min="4361" max="4361" width="5.625" style="8" customWidth="1"/>
    <col min="4362" max="4362" width="18" style="8" customWidth="1"/>
    <col min="4363" max="4363" width="9" style="8"/>
    <col min="4364" max="4364" width="9.375" style="8" customWidth="1"/>
    <col min="4365" max="4365" width="10.875" style="8" customWidth="1"/>
    <col min="4366" max="4608" width="9" style="8"/>
    <col min="4609" max="4609" width="2.625" style="8" customWidth="1"/>
    <col min="4610" max="4610" width="12.625" style="8" customWidth="1"/>
    <col min="4611" max="4613" width="9.625" style="8" customWidth="1"/>
    <col min="4614" max="4614" width="2.625" style="8" customWidth="1"/>
    <col min="4615" max="4616" width="10.625" style="8" customWidth="1"/>
    <col min="4617" max="4617" width="5.625" style="8" customWidth="1"/>
    <col min="4618" max="4618" width="18" style="8" customWidth="1"/>
    <col min="4619" max="4619" width="9" style="8"/>
    <col min="4620" max="4620" width="9.375" style="8" customWidth="1"/>
    <col min="4621" max="4621" width="10.875" style="8" customWidth="1"/>
    <col min="4622" max="4864" width="9" style="8"/>
    <col min="4865" max="4865" width="2.625" style="8" customWidth="1"/>
    <col min="4866" max="4866" width="12.625" style="8" customWidth="1"/>
    <col min="4867" max="4869" width="9.625" style="8" customWidth="1"/>
    <col min="4870" max="4870" width="2.625" style="8" customWidth="1"/>
    <col min="4871" max="4872" width="10.625" style="8" customWidth="1"/>
    <col min="4873" max="4873" width="5.625" style="8" customWidth="1"/>
    <col min="4874" max="4874" width="18" style="8" customWidth="1"/>
    <col min="4875" max="4875" width="9" style="8"/>
    <col min="4876" max="4876" width="9.375" style="8" customWidth="1"/>
    <col min="4877" max="4877" width="10.875" style="8" customWidth="1"/>
    <col min="4878" max="5120" width="9" style="8"/>
    <col min="5121" max="5121" width="2.625" style="8" customWidth="1"/>
    <col min="5122" max="5122" width="12.625" style="8" customWidth="1"/>
    <col min="5123" max="5125" width="9.625" style="8" customWidth="1"/>
    <col min="5126" max="5126" width="2.625" style="8" customWidth="1"/>
    <col min="5127" max="5128" width="10.625" style="8" customWidth="1"/>
    <col min="5129" max="5129" width="5.625" style="8" customWidth="1"/>
    <col min="5130" max="5130" width="18" style="8" customWidth="1"/>
    <col min="5131" max="5131" width="9" style="8"/>
    <col min="5132" max="5132" width="9.375" style="8" customWidth="1"/>
    <col min="5133" max="5133" width="10.875" style="8" customWidth="1"/>
    <col min="5134" max="5376" width="9" style="8"/>
    <col min="5377" max="5377" width="2.625" style="8" customWidth="1"/>
    <col min="5378" max="5378" width="12.625" style="8" customWidth="1"/>
    <col min="5379" max="5381" width="9.625" style="8" customWidth="1"/>
    <col min="5382" max="5382" width="2.625" style="8" customWidth="1"/>
    <col min="5383" max="5384" width="10.625" style="8" customWidth="1"/>
    <col min="5385" max="5385" width="5.625" style="8" customWidth="1"/>
    <col min="5386" max="5386" width="18" style="8" customWidth="1"/>
    <col min="5387" max="5387" width="9" style="8"/>
    <col min="5388" max="5388" width="9.375" style="8" customWidth="1"/>
    <col min="5389" max="5389" width="10.875" style="8" customWidth="1"/>
    <col min="5390" max="5632" width="9" style="8"/>
    <col min="5633" max="5633" width="2.625" style="8" customWidth="1"/>
    <col min="5634" max="5634" width="12.625" style="8" customWidth="1"/>
    <col min="5635" max="5637" width="9.625" style="8" customWidth="1"/>
    <col min="5638" max="5638" width="2.625" style="8" customWidth="1"/>
    <col min="5639" max="5640" width="10.625" style="8" customWidth="1"/>
    <col min="5641" max="5641" width="5.625" style="8" customWidth="1"/>
    <col min="5642" max="5642" width="18" style="8" customWidth="1"/>
    <col min="5643" max="5643" width="9" style="8"/>
    <col min="5644" max="5644" width="9.375" style="8" customWidth="1"/>
    <col min="5645" max="5645" width="10.875" style="8" customWidth="1"/>
    <col min="5646" max="5888" width="9" style="8"/>
    <col min="5889" max="5889" width="2.625" style="8" customWidth="1"/>
    <col min="5890" max="5890" width="12.625" style="8" customWidth="1"/>
    <col min="5891" max="5893" width="9.625" style="8" customWidth="1"/>
    <col min="5894" max="5894" width="2.625" style="8" customWidth="1"/>
    <col min="5895" max="5896" width="10.625" style="8" customWidth="1"/>
    <col min="5897" max="5897" width="5.625" style="8" customWidth="1"/>
    <col min="5898" max="5898" width="18" style="8" customWidth="1"/>
    <col min="5899" max="5899" width="9" style="8"/>
    <col min="5900" max="5900" width="9.375" style="8" customWidth="1"/>
    <col min="5901" max="5901" width="10.875" style="8" customWidth="1"/>
    <col min="5902" max="6144" width="9" style="8"/>
    <col min="6145" max="6145" width="2.625" style="8" customWidth="1"/>
    <col min="6146" max="6146" width="12.625" style="8" customWidth="1"/>
    <col min="6147" max="6149" width="9.625" style="8" customWidth="1"/>
    <col min="6150" max="6150" width="2.625" style="8" customWidth="1"/>
    <col min="6151" max="6152" width="10.625" style="8" customWidth="1"/>
    <col min="6153" max="6153" width="5.625" style="8" customWidth="1"/>
    <col min="6154" max="6154" width="18" style="8" customWidth="1"/>
    <col min="6155" max="6155" width="9" style="8"/>
    <col min="6156" max="6156" width="9.375" style="8" customWidth="1"/>
    <col min="6157" max="6157" width="10.875" style="8" customWidth="1"/>
    <col min="6158" max="6400" width="9" style="8"/>
    <col min="6401" max="6401" width="2.625" style="8" customWidth="1"/>
    <col min="6402" max="6402" width="12.625" style="8" customWidth="1"/>
    <col min="6403" max="6405" width="9.625" style="8" customWidth="1"/>
    <col min="6406" max="6406" width="2.625" style="8" customWidth="1"/>
    <col min="6407" max="6408" width="10.625" style="8" customWidth="1"/>
    <col min="6409" max="6409" width="5.625" style="8" customWidth="1"/>
    <col min="6410" max="6410" width="18" style="8" customWidth="1"/>
    <col min="6411" max="6411" width="9" style="8"/>
    <col min="6412" max="6412" width="9.375" style="8" customWidth="1"/>
    <col min="6413" max="6413" width="10.875" style="8" customWidth="1"/>
    <col min="6414" max="6656" width="9" style="8"/>
    <col min="6657" max="6657" width="2.625" style="8" customWidth="1"/>
    <col min="6658" max="6658" width="12.625" style="8" customWidth="1"/>
    <col min="6659" max="6661" width="9.625" style="8" customWidth="1"/>
    <col min="6662" max="6662" width="2.625" style="8" customWidth="1"/>
    <col min="6663" max="6664" width="10.625" style="8" customWidth="1"/>
    <col min="6665" max="6665" width="5.625" style="8" customWidth="1"/>
    <col min="6666" max="6666" width="18" style="8" customWidth="1"/>
    <col min="6667" max="6667" width="9" style="8"/>
    <col min="6668" max="6668" width="9.375" style="8" customWidth="1"/>
    <col min="6669" max="6669" width="10.875" style="8" customWidth="1"/>
    <col min="6670" max="6912" width="9" style="8"/>
    <col min="6913" max="6913" width="2.625" style="8" customWidth="1"/>
    <col min="6914" max="6914" width="12.625" style="8" customWidth="1"/>
    <col min="6915" max="6917" width="9.625" style="8" customWidth="1"/>
    <col min="6918" max="6918" width="2.625" style="8" customWidth="1"/>
    <col min="6919" max="6920" width="10.625" style="8" customWidth="1"/>
    <col min="6921" max="6921" width="5.625" style="8" customWidth="1"/>
    <col min="6922" max="6922" width="18" style="8" customWidth="1"/>
    <col min="6923" max="6923" width="9" style="8"/>
    <col min="6924" max="6924" width="9.375" style="8" customWidth="1"/>
    <col min="6925" max="6925" width="10.875" style="8" customWidth="1"/>
    <col min="6926" max="7168" width="9" style="8"/>
    <col min="7169" max="7169" width="2.625" style="8" customWidth="1"/>
    <col min="7170" max="7170" width="12.625" style="8" customWidth="1"/>
    <col min="7171" max="7173" width="9.625" style="8" customWidth="1"/>
    <col min="7174" max="7174" width="2.625" style="8" customWidth="1"/>
    <col min="7175" max="7176" width="10.625" style="8" customWidth="1"/>
    <col min="7177" max="7177" width="5.625" style="8" customWidth="1"/>
    <col min="7178" max="7178" width="18" style="8" customWidth="1"/>
    <col min="7179" max="7179" width="9" style="8"/>
    <col min="7180" max="7180" width="9.375" style="8" customWidth="1"/>
    <col min="7181" max="7181" width="10.875" style="8" customWidth="1"/>
    <col min="7182" max="7424" width="9" style="8"/>
    <col min="7425" max="7425" width="2.625" style="8" customWidth="1"/>
    <col min="7426" max="7426" width="12.625" style="8" customWidth="1"/>
    <col min="7427" max="7429" width="9.625" style="8" customWidth="1"/>
    <col min="7430" max="7430" width="2.625" style="8" customWidth="1"/>
    <col min="7431" max="7432" width="10.625" style="8" customWidth="1"/>
    <col min="7433" max="7433" width="5.625" style="8" customWidth="1"/>
    <col min="7434" max="7434" width="18" style="8" customWidth="1"/>
    <col min="7435" max="7435" width="9" style="8"/>
    <col min="7436" max="7436" width="9.375" style="8" customWidth="1"/>
    <col min="7437" max="7437" width="10.875" style="8" customWidth="1"/>
    <col min="7438" max="7680" width="9" style="8"/>
    <col min="7681" max="7681" width="2.625" style="8" customWidth="1"/>
    <col min="7682" max="7682" width="12.625" style="8" customWidth="1"/>
    <col min="7683" max="7685" width="9.625" style="8" customWidth="1"/>
    <col min="7686" max="7686" width="2.625" style="8" customWidth="1"/>
    <col min="7687" max="7688" width="10.625" style="8" customWidth="1"/>
    <col min="7689" max="7689" width="5.625" style="8" customWidth="1"/>
    <col min="7690" max="7690" width="18" style="8" customWidth="1"/>
    <col min="7691" max="7691" width="9" style="8"/>
    <col min="7692" max="7692" width="9.375" style="8" customWidth="1"/>
    <col min="7693" max="7693" width="10.875" style="8" customWidth="1"/>
    <col min="7694" max="7936" width="9" style="8"/>
    <col min="7937" max="7937" width="2.625" style="8" customWidth="1"/>
    <col min="7938" max="7938" width="12.625" style="8" customWidth="1"/>
    <col min="7939" max="7941" width="9.625" style="8" customWidth="1"/>
    <col min="7942" max="7942" width="2.625" style="8" customWidth="1"/>
    <col min="7943" max="7944" width="10.625" style="8" customWidth="1"/>
    <col min="7945" max="7945" width="5.625" style="8" customWidth="1"/>
    <col min="7946" max="7946" width="18" style="8" customWidth="1"/>
    <col min="7947" max="7947" width="9" style="8"/>
    <col min="7948" max="7948" width="9.375" style="8" customWidth="1"/>
    <col min="7949" max="7949" width="10.875" style="8" customWidth="1"/>
    <col min="7950" max="8192" width="9" style="8"/>
    <col min="8193" max="8193" width="2.625" style="8" customWidth="1"/>
    <col min="8194" max="8194" width="12.625" style="8" customWidth="1"/>
    <col min="8195" max="8197" width="9.625" style="8" customWidth="1"/>
    <col min="8198" max="8198" width="2.625" style="8" customWidth="1"/>
    <col min="8199" max="8200" width="10.625" style="8" customWidth="1"/>
    <col min="8201" max="8201" width="5.625" style="8" customWidth="1"/>
    <col min="8202" max="8202" width="18" style="8" customWidth="1"/>
    <col min="8203" max="8203" width="9" style="8"/>
    <col min="8204" max="8204" width="9.375" style="8" customWidth="1"/>
    <col min="8205" max="8205" width="10.875" style="8" customWidth="1"/>
    <col min="8206" max="8448" width="9" style="8"/>
    <col min="8449" max="8449" width="2.625" style="8" customWidth="1"/>
    <col min="8450" max="8450" width="12.625" style="8" customWidth="1"/>
    <col min="8451" max="8453" width="9.625" style="8" customWidth="1"/>
    <col min="8454" max="8454" width="2.625" style="8" customWidth="1"/>
    <col min="8455" max="8456" width="10.625" style="8" customWidth="1"/>
    <col min="8457" max="8457" width="5.625" style="8" customWidth="1"/>
    <col min="8458" max="8458" width="18" style="8" customWidth="1"/>
    <col min="8459" max="8459" width="9" style="8"/>
    <col min="8460" max="8460" width="9.375" style="8" customWidth="1"/>
    <col min="8461" max="8461" width="10.875" style="8" customWidth="1"/>
    <col min="8462" max="8704" width="9" style="8"/>
    <col min="8705" max="8705" width="2.625" style="8" customWidth="1"/>
    <col min="8706" max="8706" width="12.625" style="8" customWidth="1"/>
    <col min="8707" max="8709" width="9.625" style="8" customWidth="1"/>
    <col min="8710" max="8710" width="2.625" style="8" customWidth="1"/>
    <col min="8711" max="8712" width="10.625" style="8" customWidth="1"/>
    <col min="8713" max="8713" width="5.625" style="8" customWidth="1"/>
    <col min="8714" max="8714" width="18" style="8" customWidth="1"/>
    <col min="8715" max="8715" width="9" style="8"/>
    <col min="8716" max="8716" width="9.375" style="8" customWidth="1"/>
    <col min="8717" max="8717" width="10.875" style="8" customWidth="1"/>
    <col min="8718" max="8960" width="9" style="8"/>
    <col min="8961" max="8961" width="2.625" style="8" customWidth="1"/>
    <col min="8962" max="8962" width="12.625" style="8" customWidth="1"/>
    <col min="8963" max="8965" width="9.625" style="8" customWidth="1"/>
    <col min="8966" max="8966" width="2.625" style="8" customWidth="1"/>
    <col min="8967" max="8968" width="10.625" style="8" customWidth="1"/>
    <col min="8969" max="8969" width="5.625" style="8" customWidth="1"/>
    <col min="8970" max="8970" width="18" style="8" customWidth="1"/>
    <col min="8971" max="8971" width="9" style="8"/>
    <col min="8972" max="8972" width="9.375" style="8" customWidth="1"/>
    <col min="8973" max="8973" width="10.875" style="8" customWidth="1"/>
    <col min="8974" max="9216" width="9" style="8"/>
    <col min="9217" max="9217" width="2.625" style="8" customWidth="1"/>
    <col min="9218" max="9218" width="12.625" style="8" customWidth="1"/>
    <col min="9219" max="9221" width="9.625" style="8" customWidth="1"/>
    <col min="9222" max="9222" width="2.625" style="8" customWidth="1"/>
    <col min="9223" max="9224" width="10.625" style="8" customWidth="1"/>
    <col min="9225" max="9225" width="5.625" style="8" customWidth="1"/>
    <col min="9226" max="9226" width="18" style="8" customWidth="1"/>
    <col min="9227" max="9227" width="9" style="8"/>
    <col min="9228" max="9228" width="9.375" style="8" customWidth="1"/>
    <col min="9229" max="9229" width="10.875" style="8" customWidth="1"/>
    <col min="9230" max="9472" width="9" style="8"/>
    <col min="9473" max="9473" width="2.625" style="8" customWidth="1"/>
    <col min="9474" max="9474" width="12.625" style="8" customWidth="1"/>
    <col min="9475" max="9477" width="9.625" style="8" customWidth="1"/>
    <col min="9478" max="9478" width="2.625" style="8" customWidth="1"/>
    <col min="9479" max="9480" width="10.625" style="8" customWidth="1"/>
    <col min="9481" max="9481" width="5.625" style="8" customWidth="1"/>
    <col min="9482" max="9482" width="18" style="8" customWidth="1"/>
    <col min="9483" max="9483" width="9" style="8"/>
    <col min="9484" max="9484" width="9.375" style="8" customWidth="1"/>
    <col min="9485" max="9485" width="10.875" style="8" customWidth="1"/>
    <col min="9486" max="9728" width="9" style="8"/>
    <col min="9729" max="9729" width="2.625" style="8" customWidth="1"/>
    <col min="9730" max="9730" width="12.625" style="8" customWidth="1"/>
    <col min="9731" max="9733" width="9.625" style="8" customWidth="1"/>
    <col min="9734" max="9734" width="2.625" style="8" customWidth="1"/>
    <col min="9735" max="9736" width="10.625" style="8" customWidth="1"/>
    <col min="9737" max="9737" width="5.625" style="8" customWidth="1"/>
    <col min="9738" max="9738" width="18" style="8" customWidth="1"/>
    <col min="9739" max="9739" width="9" style="8"/>
    <col min="9740" max="9740" width="9.375" style="8" customWidth="1"/>
    <col min="9741" max="9741" width="10.875" style="8" customWidth="1"/>
    <col min="9742" max="9984" width="9" style="8"/>
    <col min="9985" max="9985" width="2.625" style="8" customWidth="1"/>
    <col min="9986" max="9986" width="12.625" style="8" customWidth="1"/>
    <col min="9987" max="9989" width="9.625" style="8" customWidth="1"/>
    <col min="9990" max="9990" width="2.625" style="8" customWidth="1"/>
    <col min="9991" max="9992" width="10.625" style="8" customWidth="1"/>
    <col min="9993" max="9993" width="5.625" style="8" customWidth="1"/>
    <col min="9994" max="9994" width="18" style="8" customWidth="1"/>
    <col min="9995" max="9995" width="9" style="8"/>
    <col min="9996" max="9996" width="9.375" style="8" customWidth="1"/>
    <col min="9997" max="9997" width="10.875" style="8" customWidth="1"/>
    <col min="9998" max="10240" width="9" style="8"/>
    <col min="10241" max="10241" width="2.625" style="8" customWidth="1"/>
    <col min="10242" max="10242" width="12.625" style="8" customWidth="1"/>
    <col min="10243" max="10245" width="9.625" style="8" customWidth="1"/>
    <col min="10246" max="10246" width="2.625" style="8" customWidth="1"/>
    <col min="10247" max="10248" width="10.625" style="8" customWidth="1"/>
    <col min="10249" max="10249" width="5.625" style="8" customWidth="1"/>
    <col min="10250" max="10250" width="18" style="8" customWidth="1"/>
    <col min="10251" max="10251" width="9" style="8"/>
    <col min="10252" max="10252" width="9.375" style="8" customWidth="1"/>
    <col min="10253" max="10253" width="10.875" style="8" customWidth="1"/>
    <col min="10254" max="10496" width="9" style="8"/>
    <col min="10497" max="10497" width="2.625" style="8" customWidth="1"/>
    <col min="10498" max="10498" width="12.625" style="8" customWidth="1"/>
    <col min="10499" max="10501" width="9.625" style="8" customWidth="1"/>
    <col min="10502" max="10502" width="2.625" style="8" customWidth="1"/>
    <col min="10503" max="10504" width="10.625" style="8" customWidth="1"/>
    <col min="10505" max="10505" width="5.625" style="8" customWidth="1"/>
    <col min="10506" max="10506" width="18" style="8" customWidth="1"/>
    <col min="10507" max="10507" width="9" style="8"/>
    <col min="10508" max="10508" width="9.375" style="8" customWidth="1"/>
    <col min="10509" max="10509" width="10.875" style="8" customWidth="1"/>
    <col min="10510" max="10752" width="9" style="8"/>
    <col min="10753" max="10753" width="2.625" style="8" customWidth="1"/>
    <col min="10754" max="10754" width="12.625" style="8" customWidth="1"/>
    <col min="10755" max="10757" width="9.625" style="8" customWidth="1"/>
    <col min="10758" max="10758" width="2.625" style="8" customWidth="1"/>
    <col min="10759" max="10760" width="10.625" style="8" customWidth="1"/>
    <col min="10761" max="10761" width="5.625" style="8" customWidth="1"/>
    <col min="10762" max="10762" width="18" style="8" customWidth="1"/>
    <col min="10763" max="10763" width="9" style="8"/>
    <col min="10764" max="10764" width="9.375" style="8" customWidth="1"/>
    <col min="10765" max="10765" width="10.875" style="8" customWidth="1"/>
    <col min="10766" max="11008" width="9" style="8"/>
    <col min="11009" max="11009" width="2.625" style="8" customWidth="1"/>
    <col min="11010" max="11010" width="12.625" style="8" customWidth="1"/>
    <col min="11011" max="11013" width="9.625" style="8" customWidth="1"/>
    <col min="11014" max="11014" width="2.625" style="8" customWidth="1"/>
    <col min="11015" max="11016" width="10.625" style="8" customWidth="1"/>
    <col min="11017" max="11017" width="5.625" style="8" customWidth="1"/>
    <col min="11018" max="11018" width="18" style="8" customWidth="1"/>
    <col min="11019" max="11019" width="9" style="8"/>
    <col min="11020" max="11020" width="9.375" style="8" customWidth="1"/>
    <col min="11021" max="11021" width="10.875" style="8" customWidth="1"/>
    <col min="11022" max="11264" width="9" style="8"/>
    <col min="11265" max="11265" width="2.625" style="8" customWidth="1"/>
    <col min="11266" max="11266" width="12.625" style="8" customWidth="1"/>
    <col min="11267" max="11269" width="9.625" style="8" customWidth="1"/>
    <col min="11270" max="11270" width="2.625" style="8" customWidth="1"/>
    <col min="11271" max="11272" width="10.625" style="8" customWidth="1"/>
    <col min="11273" max="11273" width="5.625" style="8" customWidth="1"/>
    <col min="11274" max="11274" width="18" style="8" customWidth="1"/>
    <col min="11275" max="11275" width="9" style="8"/>
    <col min="11276" max="11276" width="9.375" style="8" customWidth="1"/>
    <col min="11277" max="11277" width="10.875" style="8" customWidth="1"/>
    <col min="11278" max="11520" width="9" style="8"/>
    <col min="11521" max="11521" width="2.625" style="8" customWidth="1"/>
    <col min="11522" max="11522" width="12.625" style="8" customWidth="1"/>
    <col min="11523" max="11525" width="9.625" style="8" customWidth="1"/>
    <col min="11526" max="11526" width="2.625" style="8" customWidth="1"/>
    <col min="11527" max="11528" width="10.625" style="8" customWidth="1"/>
    <col min="11529" max="11529" width="5.625" style="8" customWidth="1"/>
    <col min="11530" max="11530" width="18" style="8" customWidth="1"/>
    <col min="11531" max="11531" width="9" style="8"/>
    <col min="11532" max="11532" width="9.375" style="8" customWidth="1"/>
    <col min="11533" max="11533" width="10.875" style="8" customWidth="1"/>
    <col min="11534" max="11776" width="9" style="8"/>
    <col min="11777" max="11777" width="2.625" style="8" customWidth="1"/>
    <col min="11778" max="11778" width="12.625" style="8" customWidth="1"/>
    <col min="11779" max="11781" width="9.625" style="8" customWidth="1"/>
    <col min="11782" max="11782" width="2.625" style="8" customWidth="1"/>
    <col min="11783" max="11784" width="10.625" style="8" customWidth="1"/>
    <col min="11785" max="11785" width="5.625" style="8" customWidth="1"/>
    <col min="11786" max="11786" width="18" style="8" customWidth="1"/>
    <col min="11787" max="11787" width="9" style="8"/>
    <col min="11788" max="11788" width="9.375" style="8" customWidth="1"/>
    <col min="11789" max="11789" width="10.875" style="8" customWidth="1"/>
    <col min="11790" max="12032" width="9" style="8"/>
    <col min="12033" max="12033" width="2.625" style="8" customWidth="1"/>
    <col min="12034" max="12034" width="12.625" style="8" customWidth="1"/>
    <col min="12035" max="12037" width="9.625" style="8" customWidth="1"/>
    <col min="12038" max="12038" width="2.625" style="8" customWidth="1"/>
    <col min="12039" max="12040" width="10.625" style="8" customWidth="1"/>
    <col min="12041" max="12041" width="5.625" style="8" customWidth="1"/>
    <col min="12042" max="12042" width="18" style="8" customWidth="1"/>
    <col min="12043" max="12043" width="9" style="8"/>
    <col min="12044" max="12044" width="9.375" style="8" customWidth="1"/>
    <col min="12045" max="12045" width="10.875" style="8" customWidth="1"/>
    <col min="12046" max="12288" width="9" style="8"/>
    <col min="12289" max="12289" width="2.625" style="8" customWidth="1"/>
    <col min="12290" max="12290" width="12.625" style="8" customWidth="1"/>
    <col min="12291" max="12293" width="9.625" style="8" customWidth="1"/>
    <col min="12294" max="12294" width="2.625" style="8" customWidth="1"/>
    <col min="12295" max="12296" width="10.625" style="8" customWidth="1"/>
    <col min="12297" max="12297" width="5.625" style="8" customWidth="1"/>
    <col min="12298" max="12298" width="18" style="8" customWidth="1"/>
    <col min="12299" max="12299" width="9" style="8"/>
    <col min="12300" max="12300" width="9.375" style="8" customWidth="1"/>
    <col min="12301" max="12301" width="10.875" style="8" customWidth="1"/>
    <col min="12302" max="12544" width="9" style="8"/>
    <col min="12545" max="12545" width="2.625" style="8" customWidth="1"/>
    <col min="12546" max="12546" width="12.625" style="8" customWidth="1"/>
    <col min="12547" max="12549" width="9.625" style="8" customWidth="1"/>
    <col min="12550" max="12550" width="2.625" style="8" customWidth="1"/>
    <col min="12551" max="12552" width="10.625" style="8" customWidth="1"/>
    <col min="12553" max="12553" width="5.625" style="8" customWidth="1"/>
    <col min="12554" max="12554" width="18" style="8" customWidth="1"/>
    <col min="12555" max="12555" width="9" style="8"/>
    <col min="12556" max="12556" width="9.375" style="8" customWidth="1"/>
    <col min="12557" max="12557" width="10.875" style="8" customWidth="1"/>
    <col min="12558" max="12800" width="9" style="8"/>
    <col min="12801" max="12801" width="2.625" style="8" customWidth="1"/>
    <col min="12802" max="12802" width="12.625" style="8" customWidth="1"/>
    <col min="12803" max="12805" width="9.625" style="8" customWidth="1"/>
    <col min="12806" max="12806" width="2.625" style="8" customWidth="1"/>
    <col min="12807" max="12808" width="10.625" style="8" customWidth="1"/>
    <col min="12809" max="12809" width="5.625" style="8" customWidth="1"/>
    <col min="12810" max="12810" width="18" style="8" customWidth="1"/>
    <col min="12811" max="12811" width="9" style="8"/>
    <col min="12812" max="12812" width="9.375" style="8" customWidth="1"/>
    <col min="12813" max="12813" width="10.875" style="8" customWidth="1"/>
    <col min="12814" max="13056" width="9" style="8"/>
    <col min="13057" max="13057" width="2.625" style="8" customWidth="1"/>
    <col min="13058" max="13058" width="12.625" style="8" customWidth="1"/>
    <col min="13059" max="13061" width="9.625" style="8" customWidth="1"/>
    <col min="13062" max="13062" width="2.625" style="8" customWidth="1"/>
    <col min="13063" max="13064" width="10.625" style="8" customWidth="1"/>
    <col min="13065" max="13065" width="5.625" style="8" customWidth="1"/>
    <col min="13066" max="13066" width="18" style="8" customWidth="1"/>
    <col min="13067" max="13067" width="9" style="8"/>
    <col min="13068" max="13068" width="9.375" style="8" customWidth="1"/>
    <col min="13069" max="13069" width="10.875" style="8" customWidth="1"/>
    <col min="13070" max="13312" width="9" style="8"/>
    <col min="13313" max="13313" width="2.625" style="8" customWidth="1"/>
    <col min="13314" max="13314" width="12.625" style="8" customWidth="1"/>
    <col min="13315" max="13317" width="9.625" style="8" customWidth="1"/>
    <col min="13318" max="13318" width="2.625" style="8" customWidth="1"/>
    <col min="13319" max="13320" width="10.625" style="8" customWidth="1"/>
    <col min="13321" max="13321" width="5.625" style="8" customWidth="1"/>
    <col min="13322" max="13322" width="18" style="8" customWidth="1"/>
    <col min="13323" max="13323" width="9" style="8"/>
    <col min="13324" max="13324" width="9.375" style="8" customWidth="1"/>
    <col min="13325" max="13325" width="10.875" style="8" customWidth="1"/>
    <col min="13326" max="13568" width="9" style="8"/>
    <col min="13569" max="13569" width="2.625" style="8" customWidth="1"/>
    <col min="13570" max="13570" width="12.625" style="8" customWidth="1"/>
    <col min="13571" max="13573" width="9.625" style="8" customWidth="1"/>
    <col min="13574" max="13574" width="2.625" style="8" customWidth="1"/>
    <col min="13575" max="13576" width="10.625" style="8" customWidth="1"/>
    <col min="13577" max="13577" width="5.625" style="8" customWidth="1"/>
    <col min="13578" max="13578" width="18" style="8" customWidth="1"/>
    <col min="13579" max="13579" width="9" style="8"/>
    <col min="13580" max="13580" width="9.375" style="8" customWidth="1"/>
    <col min="13581" max="13581" width="10.875" style="8" customWidth="1"/>
    <col min="13582" max="13824" width="9" style="8"/>
    <col min="13825" max="13825" width="2.625" style="8" customWidth="1"/>
    <col min="13826" max="13826" width="12.625" style="8" customWidth="1"/>
    <col min="13827" max="13829" width="9.625" style="8" customWidth="1"/>
    <col min="13830" max="13830" width="2.625" style="8" customWidth="1"/>
    <col min="13831" max="13832" width="10.625" style="8" customWidth="1"/>
    <col min="13833" max="13833" width="5.625" style="8" customWidth="1"/>
    <col min="13834" max="13834" width="18" style="8" customWidth="1"/>
    <col min="13835" max="13835" width="9" style="8"/>
    <col min="13836" max="13836" width="9.375" style="8" customWidth="1"/>
    <col min="13837" max="13837" width="10.875" style="8" customWidth="1"/>
    <col min="13838" max="14080" width="9" style="8"/>
    <col min="14081" max="14081" width="2.625" style="8" customWidth="1"/>
    <col min="14082" max="14082" width="12.625" style="8" customWidth="1"/>
    <col min="14083" max="14085" width="9.625" style="8" customWidth="1"/>
    <col min="14086" max="14086" width="2.625" style="8" customWidth="1"/>
    <col min="14087" max="14088" width="10.625" style="8" customWidth="1"/>
    <col min="14089" max="14089" width="5.625" style="8" customWidth="1"/>
    <col min="14090" max="14090" width="18" style="8" customWidth="1"/>
    <col min="14091" max="14091" width="9" style="8"/>
    <col min="14092" max="14092" width="9.375" style="8" customWidth="1"/>
    <col min="14093" max="14093" width="10.875" style="8" customWidth="1"/>
    <col min="14094" max="14336" width="9" style="8"/>
    <col min="14337" max="14337" width="2.625" style="8" customWidth="1"/>
    <col min="14338" max="14338" width="12.625" style="8" customWidth="1"/>
    <col min="14339" max="14341" width="9.625" style="8" customWidth="1"/>
    <col min="14342" max="14342" width="2.625" style="8" customWidth="1"/>
    <col min="14343" max="14344" width="10.625" style="8" customWidth="1"/>
    <col min="14345" max="14345" width="5.625" style="8" customWidth="1"/>
    <col min="14346" max="14346" width="18" style="8" customWidth="1"/>
    <col min="14347" max="14347" width="9" style="8"/>
    <col min="14348" max="14348" width="9.375" style="8" customWidth="1"/>
    <col min="14349" max="14349" width="10.875" style="8" customWidth="1"/>
    <col min="14350" max="14592" width="9" style="8"/>
    <col min="14593" max="14593" width="2.625" style="8" customWidth="1"/>
    <col min="14594" max="14594" width="12.625" style="8" customWidth="1"/>
    <col min="14595" max="14597" width="9.625" style="8" customWidth="1"/>
    <col min="14598" max="14598" width="2.625" style="8" customWidth="1"/>
    <col min="14599" max="14600" width="10.625" style="8" customWidth="1"/>
    <col min="14601" max="14601" width="5.625" style="8" customWidth="1"/>
    <col min="14602" max="14602" width="18" style="8" customWidth="1"/>
    <col min="14603" max="14603" width="9" style="8"/>
    <col min="14604" max="14604" width="9.375" style="8" customWidth="1"/>
    <col min="14605" max="14605" width="10.875" style="8" customWidth="1"/>
    <col min="14606" max="14848" width="9" style="8"/>
    <col min="14849" max="14849" width="2.625" style="8" customWidth="1"/>
    <col min="14850" max="14850" width="12.625" style="8" customWidth="1"/>
    <col min="14851" max="14853" width="9.625" style="8" customWidth="1"/>
    <col min="14854" max="14854" width="2.625" style="8" customWidth="1"/>
    <col min="14855" max="14856" width="10.625" style="8" customWidth="1"/>
    <col min="14857" max="14857" width="5.625" style="8" customWidth="1"/>
    <col min="14858" max="14858" width="18" style="8" customWidth="1"/>
    <col min="14859" max="14859" width="9" style="8"/>
    <col min="14860" max="14860" width="9.375" style="8" customWidth="1"/>
    <col min="14861" max="14861" width="10.875" style="8" customWidth="1"/>
    <col min="14862" max="15104" width="9" style="8"/>
    <col min="15105" max="15105" width="2.625" style="8" customWidth="1"/>
    <col min="15106" max="15106" width="12.625" style="8" customWidth="1"/>
    <col min="15107" max="15109" width="9.625" style="8" customWidth="1"/>
    <col min="15110" max="15110" width="2.625" style="8" customWidth="1"/>
    <col min="15111" max="15112" width="10.625" style="8" customWidth="1"/>
    <col min="15113" max="15113" width="5.625" style="8" customWidth="1"/>
    <col min="15114" max="15114" width="18" style="8" customWidth="1"/>
    <col min="15115" max="15115" width="9" style="8"/>
    <col min="15116" max="15116" width="9.375" style="8" customWidth="1"/>
    <col min="15117" max="15117" width="10.875" style="8" customWidth="1"/>
    <col min="15118" max="15360" width="9" style="8"/>
    <col min="15361" max="15361" width="2.625" style="8" customWidth="1"/>
    <col min="15362" max="15362" width="12.625" style="8" customWidth="1"/>
    <col min="15363" max="15365" width="9.625" style="8" customWidth="1"/>
    <col min="15366" max="15366" width="2.625" style="8" customWidth="1"/>
    <col min="15367" max="15368" width="10.625" style="8" customWidth="1"/>
    <col min="15369" max="15369" width="5.625" style="8" customWidth="1"/>
    <col min="15370" max="15370" width="18" style="8" customWidth="1"/>
    <col min="15371" max="15371" width="9" style="8"/>
    <col min="15372" max="15372" width="9.375" style="8" customWidth="1"/>
    <col min="15373" max="15373" width="10.875" style="8" customWidth="1"/>
    <col min="15374" max="15616" width="9" style="8"/>
    <col min="15617" max="15617" width="2.625" style="8" customWidth="1"/>
    <col min="15618" max="15618" width="12.625" style="8" customWidth="1"/>
    <col min="15619" max="15621" width="9.625" style="8" customWidth="1"/>
    <col min="15622" max="15622" width="2.625" style="8" customWidth="1"/>
    <col min="15623" max="15624" width="10.625" style="8" customWidth="1"/>
    <col min="15625" max="15625" width="5.625" style="8" customWidth="1"/>
    <col min="15626" max="15626" width="18" style="8" customWidth="1"/>
    <col min="15627" max="15627" width="9" style="8"/>
    <col min="15628" max="15628" width="9.375" style="8" customWidth="1"/>
    <col min="15629" max="15629" width="10.875" style="8" customWidth="1"/>
    <col min="15630" max="15872" width="9" style="8"/>
    <col min="15873" max="15873" width="2.625" style="8" customWidth="1"/>
    <col min="15874" max="15874" width="12.625" style="8" customWidth="1"/>
    <col min="15875" max="15877" width="9.625" style="8" customWidth="1"/>
    <col min="15878" max="15878" width="2.625" style="8" customWidth="1"/>
    <col min="15879" max="15880" width="10.625" style="8" customWidth="1"/>
    <col min="15881" max="15881" width="5.625" style="8" customWidth="1"/>
    <col min="15882" max="15882" width="18" style="8" customWidth="1"/>
    <col min="15883" max="15883" width="9" style="8"/>
    <col min="15884" max="15884" width="9.375" style="8" customWidth="1"/>
    <col min="15885" max="15885" width="10.875" style="8" customWidth="1"/>
    <col min="15886" max="16128" width="9" style="8"/>
    <col min="16129" max="16129" width="2.625" style="8" customWidth="1"/>
    <col min="16130" max="16130" width="12.625" style="8" customWidth="1"/>
    <col min="16131" max="16133" width="9.625" style="8" customWidth="1"/>
    <col min="16134" max="16134" width="2.625" style="8" customWidth="1"/>
    <col min="16135" max="16136" width="10.625" style="8" customWidth="1"/>
    <col min="16137" max="16137" width="5.625" style="8" customWidth="1"/>
    <col min="16138" max="16138" width="18" style="8" customWidth="1"/>
    <col min="16139" max="16139" width="9" style="8"/>
    <col min="16140" max="16140" width="9.375" style="8" customWidth="1"/>
    <col min="16141" max="16141" width="10.875" style="8" customWidth="1"/>
    <col min="16142" max="16384" width="9" style="8"/>
  </cols>
  <sheetData>
    <row r="1" spans="1:10" ht="15" customHeight="1">
      <c r="A1" s="439"/>
      <c r="B1" s="2"/>
      <c r="C1" s="2"/>
      <c r="D1" s="2"/>
      <c r="E1" s="2"/>
      <c r="G1" s="2"/>
      <c r="H1" s="2"/>
      <c r="I1" s="2"/>
      <c r="J1" s="10"/>
    </row>
    <row r="2" spans="1:10" ht="14.25">
      <c r="A2" s="2"/>
      <c r="B2" s="1" t="s">
        <v>299</v>
      </c>
      <c r="C2" s="2"/>
      <c r="D2" s="2"/>
      <c r="E2" s="2"/>
      <c r="F2" s="2"/>
      <c r="G2" s="2"/>
      <c r="H2" s="2"/>
      <c r="I2" s="2"/>
      <c r="J2" s="10"/>
    </row>
    <row r="3" spans="1:10">
      <c r="A3" s="2"/>
      <c r="B3" s="2"/>
      <c r="C3" s="2"/>
      <c r="D3" s="2"/>
      <c r="E3" s="2"/>
      <c r="F3" s="2"/>
    </row>
    <row r="4" spans="1:10" ht="14.25" thickBot="1">
      <c r="A4" s="2"/>
      <c r="B4" s="2" t="s">
        <v>1</v>
      </c>
      <c r="C4" s="2"/>
      <c r="D4" s="2"/>
      <c r="E4" s="253"/>
      <c r="F4" s="2"/>
      <c r="G4" s="2"/>
      <c r="H4" s="2"/>
      <c r="I4" s="2"/>
      <c r="J4" s="10"/>
    </row>
    <row r="5" spans="1:10">
      <c r="A5" s="2"/>
      <c r="B5" s="641" t="s">
        <v>36</v>
      </c>
      <c r="C5" s="654" t="s">
        <v>46</v>
      </c>
      <c r="D5" s="654" t="s">
        <v>47</v>
      </c>
      <c r="E5" s="427" t="s">
        <v>49</v>
      </c>
      <c r="F5" s="208" t="s">
        <v>2</v>
      </c>
      <c r="G5" s="654" t="s">
        <v>158</v>
      </c>
      <c r="H5" s="654" t="s">
        <v>159</v>
      </c>
      <c r="I5" s="647" t="s">
        <v>300</v>
      </c>
      <c r="J5" s="10"/>
    </row>
    <row r="6" spans="1:10" ht="14.25" thickBot="1">
      <c r="A6" s="2"/>
      <c r="B6" s="658"/>
      <c r="C6" s="663"/>
      <c r="D6" s="655"/>
      <c r="E6" s="141" t="s">
        <v>37</v>
      </c>
      <c r="F6" s="433" t="s">
        <v>3</v>
      </c>
      <c r="G6" s="655"/>
      <c r="H6" s="655"/>
      <c r="I6" s="648"/>
      <c r="J6" s="10"/>
    </row>
    <row r="7" spans="1:10" ht="14.25" thickBot="1">
      <c r="A7" s="2"/>
      <c r="B7" s="142" t="s">
        <v>312</v>
      </c>
      <c r="C7" s="440">
        <v>0.7</v>
      </c>
      <c r="D7" s="441"/>
      <c r="E7" s="291">
        <f>C7+D7</f>
        <v>0.7</v>
      </c>
      <c r="F7" s="286" t="s">
        <v>178</v>
      </c>
      <c r="G7" s="442"/>
      <c r="H7" s="281"/>
      <c r="I7" s="143"/>
      <c r="J7" s="10"/>
    </row>
    <row r="8" spans="1:10" ht="14.25" thickBot="1">
      <c r="A8" s="2"/>
      <c r="B8" s="144" t="s">
        <v>311</v>
      </c>
      <c r="C8" s="440">
        <v>1.2</v>
      </c>
      <c r="D8" s="440">
        <v>4.7</v>
      </c>
      <c r="E8" s="145">
        <f>C8+D8</f>
        <v>5.9</v>
      </c>
      <c r="F8" s="421" t="s">
        <v>5</v>
      </c>
      <c r="G8" s="146"/>
      <c r="H8" s="147"/>
      <c r="I8" s="148"/>
      <c r="J8" s="10"/>
    </row>
    <row r="9" spans="1:10" ht="14.25" thickBot="1">
      <c r="A9" s="2"/>
      <c r="B9" s="144" t="s">
        <v>6</v>
      </c>
      <c r="C9" s="440">
        <v>1.8</v>
      </c>
      <c r="D9" s="440">
        <v>6.1</v>
      </c>
      <c r="E9" s="145">
        <f>C9+D9</f>
        <v>7.8999999999999995</v>
      </c>
      <c r="F9" s="421" t="s">
        <v>5</v>
      </c>
      <c r="G9" s="146"/>
      <c r="H9" s="147"/>
      <c r="I9" s="148"/>
      <c r="J9" s="10"/>
    </row>
    <row r="10" spans="1:10" ht="14.25" thickBot="1">
      <c r="A10" s="2"/>
      <c r="B10" s="144" t="s">
        <v>7</v>
      </c>
      <c r="C10" s="440">
        <v>1.6</v>
      </c>
      <c r="D10" s="443"/>
      <c r="E10" s="145">
        <f>C10+D10</f>
        <v>1.6</v>
      </c>
      <c r="F10" s="421" t="s">
        <v>5</v>
      </c>
      <c r="G10" s="146"/>
      <c r="H10" s="174"/>
      <c r="I10" s="148"/>
      <c r="J10" s="10"/>
    </row>
    <row r="11" spans="1:10" ht="21" customHeight="1" thickTop="1" thickBot="1">
      <c r="A11" s="2"/>
      <c r="B11" s="212" t="s">
        <v>8</v>
      </c>
      <c r="C11" s="428"/>
      <c r="D11" s="429"/>
      <c r="E11" s="213"/>
      <c r="F11" s="431"/>
      <c r="G11" s="152"/>
      <c r="H11" s="173"/>
      <c r="I11" s="424" t="s">
        <v>133</v>
      </c>
      <c r="J11" s="10" t="s">
        <v>9</v>
      </c>
    </row>
    <row r="12" spans="1:10" ht="14.25" thickBot="1">
      <c r="A12" s="2"/>
      <c r="B12" s="444" t="s">
        <v>355</v>
      </c>
      <c r="C12" s="216"/>
      <c r="D12" s="440">
        <v>8.4</v>
      </c>
      <c r="E12" s="445">
        <f>C12+D12</f>
        <v>8.4</v>
      </c>
      <c r="F12" s="430" t="s">
        <v>5</v>
      </c>
      <c r="G12" s="210"/>
      <c r="H12" s="446"/>
      <c r="I12" s="211"/>
      <c r="J12" s="10"/>
    </row>
    <row r="13" spans="1:10" ht="21" customHeight="1" thickTop="1" thickBot="1">
      <c r="A13" s="2"/>
      <c r="B13" s="212" t="s">
        <v>226</v>
      </c>
      <c r="C13" s="213"/>
      <c r="D13" s="428"/>
      <c r="E13" s="213"/>
      <c r="F13" s="431"/>
      <c r="G13" s="152"/>
      <c r="H13" s="173"/>
      <c r="I13" s="424" t="s">
        <v>133</v>
      </c>
      <c r="J13" s="10" t="s">
        <v>227</v>
      </c>
    </row>
    <row r="14" spans="1:10">
      <c r="A14" s="2"/>
      <c r="B14" s="2"/>
      <c r="C14" s="2"/>
      <c r="D14" s="2"/>
      <c r="E14" s="2"/>
      <c r="F14" s="3"/>
      <c r="G14" s="2"/>
      <c r="H14" s="2"/>
      <c r="I14" s="2"/>
      <c r="J14" s="10"/>
    </row>
    <row r="15" spans="1:10" ht="14.25" thickBot="1">
      <c r="A15" s="2"/>
      <c r="B15" s="2" t="s">
        <v>10</v>
      </c>
      <c r="C15" s="2"/>
      <c r="D15" s="2"/>
      <c r="E15" s="2"/>
      <c r="F15" s="3"/>
      <c r="G15" s="2"/>
      <c r="H15" s="2"/>
      <c r="I15" s="2"/>
      <c r="J15" s="10"/>
    </row>
    <row r="16" spans="1:10">
      <c r="A16" s="2"/>
      <c r="B16" s="641" t="s">
        <v>36</v>
      </c>
      <c r="C16" s="659" t="s">
        <v>160</v>
      </c>
      <c r="D16" s="660"/>
      <c r="E16" s="654" t="s">
        <v>49</v>
      </c>
      <c r="F16" s="427" t="s">
        <v>2</v>
      </c>
      <c r="G16" s="654" t="s">
        <v>301</v>
      </c>
      <c r="H16" s="654" t="s">
        <v>159</v>
      </c>
      <c r="I16" s="647" t="s">
        <v>302</v>
      </c>
      <c r="J16" s="10"/>
    </row>
    <row r="17" spans="1:10" ht="14.25" thickBot="1">
      <c r="A17" s="2"/>
      <c r="B17" s="658"/>
      <c r="C17" s="661"/>
      <c r="D17" s="662"/>
      <c r="E17" s="663"/>
      <c r="F17" s="141" t="s">
        <v>3</v>
      </c>
      <c r="G17" s="655"/>
      <c r="H17" s="655"/>
      <c r="I17" s="648"/>
      <c r="J17" s="10"/>
    </row>
    <row r="18" spans="1:10" ht="14.25" customHeight="1" thickBot="1">
      <c r="A18" s="2"/>
      <c r="B18" s="444" t="s">
        <v>337</v>
      </c>
      <c r="C18" s="216" t="s">
        <v>338</v>
      </c>
      <c r="D18" s="484"/>
      <c r="E18" s="300"/>
      <c r="F18" s="483" t="s">
        <v>198</v>
      </c>
      <c r="G18" s="210"/>
      <c r="H18" s="218"/>
      <c r="I18" s="211"/>
      <c r="J18" s="10"/>
    </row>
    <row r="19" spans="1:10" ht="14.25" customHeight="1" thickBot="1">
      <c r="A19" s="2"/>
      <c r="B19" s="481" t="s">
        <v>313</v>
      </c>
      <c r="C19" s="149" t="s">
        <v>335</v>
      </c>
      <c r="D19" s="160"/>
      <c r="E19" s="300">
        <v>4</v>
      </c>
      <c r="F19" s="451" t="s">
        <v>198</v>
      </c>
      <c r="G19" s="294"/>
      <c r="H19" s="446"/>
      <c r="I19" s="482"/>
      <c r="J19" s="10"/>
    </row>
    <row r="20" spans="1:10" ht="14.25" customHeight="1" thickBot="1">
      <c r="A20" s="2"/>
      <c r="B20" s="268" t="s">
        <v>314</v>
      </c>
      <c r="C20" s="240"/>
      <c r="D20" s="156"/>
      <c r="E20" s="300"/>
      <c r="F20" s="421"/>
      <c r="G20" s="146"/>
      <c r="H20" s="464"/>
      <c r="I20" s="148"/>
      <c r="J20" s="10"/>
    </row>
    <row r="21" spans="1:10" ht="21" customHeight="1" thickBot="1">
      <c r="A21" s="2"/>
      <c r="B21" s="142"/>
      <c r="C21" s="240"/>
      <c r="D21" s="204"/>
      <c r="E21" s="240"/>
      <c r="F21" s="420"/>
      <c r="G21" s="292"/>
      <c r="H21" s="176"/>
      <c r="I21" s="224"/>
      <c r="J21" s="10"/>
    </row>
    <row r="22" spans="1:10" ht="15" thickTop="1" thickBot="1">
      <c r="A22" s="2"/>
      <c r="B22" s="220" t="s">
        <v>173</v>
      </c>
      <c r="C22" s="656" t="s">
        <v>174</v>
      </c>
      <c r="D22" s="657"/>
      <c r="E22" s="240">
        <v>5.0000000000000001E-3</v>
      </c>
      <c r="F22" s="432"/>
      <c r="G22" s="147"/>
      <c r="H22" s="200"/>
      <c r="I22" s="219"/>
      <c r="J22" s="10" t="s">
        <v>11</v>
      </c>
    </row>
    <row r="23" spans="1:10" ht="21" customHeight="1" thickTop="1" thickBot="1">
      <c r="A23" s="2"/>
      <c r="B23" s="151" t="s">
        <v>133</v>
      </c>
      <c r="C23" s="152"/>
      <c r="D23" s="153"/>
      <c r="E23" s="152"/>
      <c r="F23" s="154"/>
      <c r="G23" s="152"/>
      <c r="H23" s="465"/>
      <c r="I23" s="155"/>
      <c r="J23" s="10" t="s">
        <v>235</v>
      </c>
    </row>
    <row r="24" spans="1:10">
      <c r="A24" s="2"/>
      <c r="B24" s="2"/>
      <c r="C24" s="2"/>
      <c r="D24" s="2"/>
      <c r="E24" s="2"/>
      <c r="F24" s="2"/>
      <c r="G24" s="2"/>
      <c r="H24" s="2"/>
      <c r="I24" s="2"/>
      <c r="J24" s="10"/>
    </row>
    <row r="25" spans="1:10" ht="14.25" thickBot="1">
      <c r="A25" s="2"/>
      <c r="B25" s="2" t="s">
        <v>12</v>
      </c>
      <c r="C25" s="2"/>
      <c r="D25" s="2"/>
      <c r="E25" s="2"/>
      <c r="F25" s="2"/>
      <c r="G25" s="2"/>
      <c r="H25" s="2"/>
      <c r="I25" s="2"/>
      <c r="J25" s="10"/>
    </row>
    <row r="26" spans="1:10">
      <c r="A26" s="2"/>
      <c r="B26" s="641" t="s">
        <v>36</v>
      </c>
      <c r="C26" s="659" t="s">
        <v>160</v>
      </c>
      <c r="D26" s="660"/>
      <c r="E26" s="654" t="s">
        <v>49</v>
      </c>
      <c r="F26" s="427" t="s">
        <v>2</v>
      </c>
      <c r="G26" s="654" t="s">
        <v>158</v>
      </c>
      <c r="H26" s="654" t="s">
        <v>159</v>
      </c>
      <c r="I26" s="647" t="s">
        <v>38</v>
      </c>
      <c r="J26" s="10"/>
    </row>
    <row r="27" spans="1:10" ht="14.25" thickBot="1">
      <c r="A27" s="2"/>
      <c r="B27" s="658"/>
      <c r="C27" s="661"/>
      <c r="D27" s="662"/>
      <c r="E27" s="663"/>
      <c r="F27" s="141" t="s">
        <v>3</v>
      </c>
      <c r="G27" s="655"/>
      <c r="H27" s="655"/>
      <c r="I27" s="648"/>
      <c r="J27" s="10"/>
    </row>
    <row r="28" spans="1:10" ht="14.25" thickBot="1">
      <c r="A28" s="2"/>
      <c r="B28" s="444" t="s">
        <v>291</v>
      </c>
      <c r="C28" s="216" t="s">
        <v>315</v>
      </c>
      <c r="D28" s="217"/>
      <c r="E28" s="440">
        <v>2.1</v>
      </c>
      <c r="F28" s="447" t="s">
        <v>13</v>
      </c>
      <c r="G28" s="448"/>
      <c r="H28" s="218"/>
      <c r="I28" s="211"/>
      <c r="J28" s="10"/>
    </row>
    <row r="29" spans="1:10" ht="14.25" thickBot="1">
      <c r="A29" s="2"/>
      <c r="B29" s="466" t="s">
        <v>316</v>
      </c>
      <c r="C29" s="149"/>
      <c r="D29" s="150"/>
      <c r="E29" s="440">
        <v>0.7</v>
      </c>
      <c r="F29" s="196" t="s">
        <v>13</v>
      </c>
      <c r="G29" s="147"/>
      <c r="H29" s="147"/>
      <c r="I29" s="148"/>
      <c r="J29" s="10"/>
    </row>
    <row r="30" spans="1:10" ht="13.5" customHeight="1" thickBot="1">
      <c r="A30" s="2"/>
      <c r="B30" s="144"/>
      <c r="C30" s="149"/>
      <c r="D30" s="150"/>
      <c r="E30" s="449"/>
      <c r="F30" s="196"/>
      <c r="G30" s="290"/>
      <c r="H30" s="174"/>
      <c r="I30" s="148"/>
      <c r="J30" s="10"/>
    </row>
    <row r="31" spans="1:10" ht="21" customHeight="1" thickTop="1" thickBot="1">
      <c r="A31" s="2"/>
      <c r="B31" s="225" t="s">
        <v>303</v>
      </c>
      <c r="C31" s="152"/>
      <c r="D31" s="153"/>
      <c r="E31" s="426"/>
      <c r="F31" s="154"/>
      <c r="G31" s="152"/>
      <c r="H31" s="173"/>
      <c r="I31" s="155"/>
      <c r="J31" s="10" t="s">
        <v>238</v>
      </c>
    </row>
    <row r="32" spans="1:10">
      <c r="A32" s="2"/>
      <c r="B32" s="649" t="s">
        <v>304</v>
      </c>
      <c r="C32" s="643" t="s">
        <v>305</v>
      </c>
      <c r="D32" s="644"/>
      <c r="E32" s="232"/>
      <c r="F32" s="425"/>
      <c r="G32" s="233"/>
      <c r="H32" s="429"/>
      <c r="I32" s="234"/>
      <c r="J32" s="10"/>
    </row>
    <row r="33" spans="1:13" ht="14.25" thickBot="1">
      <c r="A33" s="2"/>
      <c r="B33" s="650"/>
      <c r="C33" s="651"/>
      <c r="D33" s="652"/>
      <c r="E33" s="450">
        <v>5.0000000000000001E-3</v>
      </c>
      <c r="F33" s="451"/>
      <c r="G33" s="452"/>
      <c r="H33" s="294"/>
      <c r="I33" s="453"/>
    </row>
    <row r="34" spans="1:13" ht="21" customHeight="1" thickTop="1" thickBot="1">
      <c r="A34" s="2"/>
      <c r="B34" s="225" t="s">
        <v>303</v>
      </c>
      <c r="C34" s="454"/>
      <c r="D34" s="455"/>
      <c r="E34" s="456"/>
      <c r="F34" s="423"/>
      <c r="G34" s="457"/>
      <c r="H34" s="279"/>
      <c r="I34" s="155"/>
      <c r="J34" s="10" t="s">
        <v>240</v>
      </c>
    </row>
    <row r="35" spans="1:13" ht="21" customHeight="1" thickTop="1" thickBot="1">
      <c r="A35" s="2"/>
      <c r="B35" s="226" t="s">
        <v>133</v>
      </c>
      <c r="C35" s="458"/>
      <c r="D35" s="459"/>
      <c r="E35" s="460"/>
      <c r="F35" s="227"/>
      <c r="G35" s="458"/>
      <c r="H35" s="173"/>
      <c r="I35" s="461"/>
      <c r="J35" s="10" t="s">
        <v>241</v>
      </c>
    </row>
    <row r="36" spans="1:13">
      <c r="A36" s="2"/>
      <c r="B36" s="2"/>
      <c r="C36" s="2"/>
      <c r="D36" s="2"/>
      <c r="E36" s="2"/>
      <c r="F36" s="3"/>
      <c r="G36" s="2"/>
      <c r="H36" s="2"/>
      <c r="I36" s="2"/>
      <c r="J36" s="10"/>
    </row>
    <row r="37" spans="1:13" ht="14.25" thickBot="1">
      <c r="A37" s="2"/>
      <c r="B37" s="2" t="s">
        <v>242</v>
      </c>
      <c r="C37" s="2"/>
      <c r="D37" s="2"/>
      <c r="E37" s="2"/>
      <c r="F37" s="3"/>
      <c r="G37" s="2"/>
      <c r="H37" s="2"/>
      <c r="I37" s="2"/>
      <c r="J37" s="10"/>
    </row>
    <row r="38" spans="1:13" ht="14.25" thickBot="1">
      <c r="A38" s="2"/>
      <c r="B38" s="226" t="s">
        <v>36</v>
      </c>
      <c r="C38" s="639" t="s">
        <v>160</v>
      </c>
      <c r="D38" s="640"/>
      <c r="E38" s="227" t="s">
        <v>49</v>
      </c>
      <c r="F38" s="227"/>
      <c r="G38" s="228" t="s">
        <v>158</v>
      </c>
      <c r="H38" s="238" t="s">
        <v>306</v>
      </c>
      <c r="I38" s="229" t="s">
        <v>300</v>
      </c>
      <c r="J38" s="10"/>
    </row>
    <row r="39" spans="1:13" ht="14.25" thickTop="1">
      <c r="A39" s="2"/>
      <c r="B39" s="653" t="s">
        <v>248</v>
      </c>
      <c r="C39" s="651" t="s">
        <v>317</v>
      </c>
      <c r="D39" s="652"/>
      <c r="E39" s="450"/>
      <c r="F39" s="451"/>
      <c r="G39" s="462" t="s">
        <v>279</v>
      </c>
      <c r="H39" s="175"/>
      <c r="I39" s="453"/>
      <c r="J39" s="10"/>
      <c r="K39" s="8" t="s">
        <v>324</v>
      </c>
      <c r="L39" s="470" t="s">
        <v>326</v>
      </c>
      <c r="M39" s="469">
        <v>0.03</v>
      </c>
    </row>
    <row r="40" spans="1:13" ht="14.25" thickBot="1">
      <c r="A40" s="2"/>
      <c r="B40" s="642"/>
      <c r="C40" s="645"/>
      <c r="D40" s="646"/>
      <c r="E40" s="296">
        <v>0.03</v>
      </c>
      <c r="F40" s="463"/>
      <c r="G40" s="297"/>
      <c r="H40" s="176"/>
      <c r="I40" s="237"/>
      <c r="J40" s="10" t="s">
        <v>249</v>
      </c>
      <c r="L40" s="8" t="s">
        <v>325</v>
      </c>
      <c r="M40" s="469">
        <v>2.5000000000000001E-2</v>
      </c>
    </row>
    <row r="41" spans="1:13">
      <c r="A41" s="2"/>
      <c r="B41" s="2"/>
      <c r="C41" s="2"/>
      <c r="D41" s="2"/>
      <c r="E41" s="2"/>
      <c r="F41" s="3"/>
      <c r="G41" s="2"/>
      <c r="H41" s="2"/>
      <c r="I41" s="2"/>
      <c r="J41" s="10"/>
      <c r="L41" s="470"/>
      <c r="M41" s="469"/>
    </row>
    <row r="42" spans="1:13" ht="14.25" thickBot="1">
      <c r="A42" s="2"/>
      <c r="B42" s="2" t="s">
        <v>250</v>
      </c>
      <c r="C42" s="2"/>
      <c r="D42" s="2"/>
      <c r="E42" s="2"/>
      <c r="F42" s="3"/>
      <c r="G42" s="2"/>
      <c r="H42" s="2"/>
      <c r="I42" s="2"/>
      <c r="J42" s="10"/>
    </row>
    <row r="43" spans="1:13" ht="14.25" thickBot="1">
      <c r="A43" s="2"/>
      <c r="B43" s="226" t="s">
        <v>36</v>
      </c>
      <c r="C43" s="639" t="s">
        <v>160</v>
      </c>
      <c r="D43" s="640"/>
      <c r="E43" s="227" t="s">
        <v>49</v>
      </c>
      <c r="F43" s="227"/>
      <c r="G43" s="228" t="s">
        <v>158</v>
      </c>
      <c r="H43" s="238" t="s">
        <v>306</v>
      </c>
      <c r="I43" s="229" t="s">
        <v>300</v>
      </c>
      <c r="J43" s="10"/>
    </row>
    <row r="44" spans="1:13" ht="14.25" thickTop="1">
      <c r="A44" s="2"/>
      <c r="B44" s="641" t="s">
        <v>14</v>
      </c>
      <c r="C44" s="643" t="s">
        <v>307</v>
      </c>
      <c r="D44" s="644"/>
      <c r="E44" s="295"/>
      <c r="F44" s="425"/>
      <c r="G44" s="233" t="s">
        <v>280</v>
      </c>
      <c r="H44" s="177"/>
      <c r="I44" s="234"/>
      <c r="J44" s="10"/>
    </row>
    <row r="45" spans="1:13" ht="14.25" thickBot="1">
      <c r="A45" s="2"/>
      <c r="B45" s="642"/>
      <c r="C45" s="645"/>
      <c r="D45" s="646"/>
      <c r="E45" s="296">
        <v>0.09</v>
      </c>
      <c r="F45" s="433"/>
      <c r="G45" s="236"/>
      <c r="H45" s="176"/>
      <c r="I45" s="237"/>
      <c r="J45" s="10" t="s">
        <v>257</v>
      </c>
    </row>
    <row r="46" spans="1:13">
      <c r="A46" s="2"/>
      <c r="B46" s="2"/>
      <c r="C46" s="2"/>
      <c r="D46" s="2"/>
      <c r="E46" s="2"/>
      <c r="F46" s="2"/>
      <c r="G46" s="2"/>
      <c r="H46" s="2"/>
      <c r="I46" s="2"/>
      <c r="J46" s="10"/>
    </row>
    <row r="47" spans="1:13" ht="14.25" thickBot="1">
      <c r="A47" s="2"/>
      <c r="B47" s="2" t="s">
        <v>258</v>
      </c>
      <c r="G47" s="2"/>
      <c r="H47" s="2"/>
      <c r="I47" s="2"/>
      <c r="J47" s="10"/>
    </row>
    <row r="48" spans="1:13" ht="14.25" thickBot="1">
      <c r="B48" s="226" t="s">
        <v>308</v>
      </c>
      <c r="C48" s="639" t="s">
        <v>160</v>
      </c>
      <c r="D48" s="640"/>
      <c r="E48" s="227" t="s">
        <v>49</v>
      </c>
      <c r="F48" s="227"/>
      <c r="G48" s="228" t="s">
        <v>158</v>
      </c>
      <c r="H48" s="238" t="s">
        <v>159</v>
      </c>
      <c r="I48" s="229" t="s">
        <v>300</v>
      </c>
    </row>
    <row r="49" spans="2:10" ht="14.25" thickTop="1">
      <c r="B49" s="641" t="s">
        <v>259</v>
      </c>
      <c r="C49" s="643" t="s">
        <v>309</v>
      </c>
      <c r="D49" s="644"/>
      <c r="E49" s="295"/>
      <c r="F49" s="295"/>
      <c r="G49" s="230" t="s">
        <v>279</v>
      </c>
      <c r="H49" s="298"/>
      <c r="I49" s="234"/>
    </row>
    <row r="50" spans="2:10" ht="14.25" thickBot="1">
      <c r="B50" s="642"/>
      <c r="C50" s="645"/>
      <c r="D50" s="646"/>
      <c r="E50" s="296">
        <v>0.05</v>
      </c>
      <c r="F50" s="296"/>
      <c r="G50" s="297"/>
      <c r="H50" s="176"/>
      <c r="I50" s="237"/>
      <c r="J50" s="10" t="s">
        <v>261</v>
      </c>
    </row>
    <row r="52" spans="2:10" ht="14.25" thickBot="1"/>
    <row r="53" spans="2:10" ht="21" customHeight="1" thickTop="1" thickBot="1">
      <c r="G53" s="2" t="s">
        <v>0</v>
      </c>
      <c r="H53" s="637"/>
      <c r="I53" s="638"/>
      <c r="J53" s="10" t="s">
        <v>310</v>
      </c>
    </row>
    <row r="54" spans="2:10" ht="14.25" thickTop="1"/>
  </sheetData>
  <mergeCells count="31">
    <mergeCell ref="I16:I17"/>
    <mergeCell ref="B5:B6"/>
    <mergeCell ref="C5:C6"/>
    <mergeCell ref="D5:D6"/>
    <mergeCell ref="G5:G6"/>
    <mergeCell ref="H5:H6"/>
    <mergeCell ref="I5:I6"/>
    <mergeCell ref="B16:B17"/>
    <mergeCell ref="C16:D17"/>
    <mergeCell ref="E16:E17"/>
    <mergeCell ref="G16:G17"/>
    <mergeCell ref="H16:H17"/>
    <mergeCell ref="C22:D22"/>
    <mergeCell ref="B26:B27"/>
    <mergeCell ref="C26:D27"/>
    <mergeCell ref="E26:E27"/>
    <mergeCell ref="G26:G27"/>
    <mergeCell ref="I26:I27"/>
    <mergeCell ref="B32:B33"/>
    <mergeCell ref="C32:D33"/>
    <mergeCell ref="C38:D38"/>
    <mergeCell ref="B39:B40"/>
    <mergeCell ref="C39:D40"/>
    <mergeCell ref="H26:H27"/>
    <mergeCell ref="H53:I53"/>
    <mergeCell ref="C43:D43"/>
    <mergeCell ref="B44:B45"/>
    <mergeCell ref="C44:D45"/>
    <mergeCell ref="C48:D48"/>
    <mergeCell ref="B49:B50"/>
    <mergeCell ref="C49:D50"/>
  </mergeCells>
  <phoneticPr fontId="4"/>
  <printOptions gridLinesSet="0"/>
  <pageMargins left="0.78740157480314965" right="0.39370078740157483" top="0.78740157480314965" bottom="0.78740157480314965" header="0.39370078740157483" footer="0.27559055118110237"/>
  <pageSetup paperSize="9" orientation="portrait" r:id="rId1"/>
  <headerFooter alignWithMargins="0">
    <oddHeader>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view="pageBreakPreview" topLeftCell="A2" zoomScaleNormal="100" zoomScaleSheetLayoutView="100" workbookViewId="0">
      <selection activeCell="G48" sqref="G48"/>
    </sheetView>
  </sheetViews>
  <sheetFormatPr defaultRowHeight="13.5"/>
  <cols>
    <col min="1" max="1" width="2.625" style="8" customWidth="1"/>
    <col min="2" max="2" width="11.75" style="8" customWidth="1"/>
    <col min="3" max="5" width="9.125" style="8" customWidth="1"/>
    <col min="6" max="6" width="2.625" style="9" customWidth="1"/>
    <col min="7" max="9" width="10.625" style="8" customWidth="1"/>
    <col min="10" max="10" width="8" style="8" customWidth="1"/>
    <col min="11" max="11" width="6.625" style="11" customWidth="1"/>
    <col min="12" max="12" width="12.25" style="8" customWidth="1"/>
    <col min="13" max="13" width="10.25" style="8" customWidth="1"/>
    <col min="14" max="14" width="6.5" style="8" customWidth="1"/>
    <col min="15" max="15" width="6.75" style="8" customWidth="1"/>
    <col min="16" max="16" width="3" style="8" customWidth="1"/>
    <col min="17" max="17" width="10" style="8" customWidth="1"/>
    <col min="18" max="19" width="10.5" style="8" customWidth="1"/>
    <col min="20" max="20" width="13.75" style="8" customWidth="1"/>
    <col min="21" max="28" width="8.375" style="8" customWidth="1"/>
    <col min="29" max="16384" width="9" style="8"/>
  </cols>
  <sheetData>
    <row r="1" spans="1:18" ht="12.75" customHeight="1">
      <c r="A1" s="2"/>
      <c r="B1" s="2"/>
      <c r="C1" s="2"/>
      <c r="D1" s="2"/>
      <c r="E1" s="2"/>
      <c r="F1" s="3"/>
      <c r="G1" s="2"/>
      <c r="H1" s="2"/>
      <c r="I1" s="2"/>
      <c r="J1" s="2"/>
      <c r="K1" s="10"/>
      <c r="L1" s="2"/>
      <c r="M1" s="2"/>
      <c r="N1" s="2"/>
      <c r="O1" s="2"/>
      <c r="P1" s="2"/>
    </row>
    <row r="2" spans="1:18" s="2" customFormat="1">
      <c r="B2" s="2" t="s">
        <v>177</v>
      </c>
      <c r="F2" s="3"/>
      <c r="G2" s="250"/>
      <c r="K2" s="10"/>
    </row>
    <row r="3" spans="1:18">
      <c r="L3" s="251"/>
      <c r="M3" s="251"/>
      <c r="N3" s="251"/>
      <c r="O3" s="251"/>
      <c r="P3" s="251"/>
      <c r="Q3" s="251"/>
    </row>
    <row r="4" spans="1:18" ht="31.5" customHeight="1" thickBot="1">
      <c r="A4" s="2"/>
      <c r="B4" s="2" t="s">
        <v>1</v>
      </c>
      <c r="C4" s="2"/>
      <c r="D4" s="2"/>
      <c r="E4" s="2"/>
      <c r="F4" s="3"/>
      <c r="G4" s="2"/>
      <c r="H4" s="2"/>
      <c r="I4" s="2"/>
      <c r="L4" s="251"/>
      <c r="M4" s="251"/>
      <c r="N4" s="251"/>
      <c r="O4" s="251"/>
      <c r="P4" s="251"/>
      <c r="Q4" s="251"/>
    </row>
    <row r="5" spans="1:18">
      <c r="A5" s="2"/>
      <c r="B5" s="641" t="s">
        <v>36</v>
      </c>
      <c r="C5" s="654" t="s">
        <v>46</v>
      </c>
      <c r="D5" s="654" t="s">
        <v>47</v>
      </c>
      <c r="E5" s="243" t="s">
        <v>50</v>
      </c>
      <c r="F5" s="208" t="s">
        <v>2</v>
      </c>
      <c r="G5" s="654" t="s">
        <v>158</v>
      </c>
      <c r="H5" s="654" t="s">
        <v>159</v>
      </c>
      <c r="I5" s="659" t="s">
        <v>38</v>
      </c>
      <c r="J5" s="746"/>
      <c r="M5" s="737"/>
      <c r="N5" s="737"/>
      <c r="O5" s="737"/>
      <c r="P5" s="737"/>
      <c r="Q5" s="737"/>
      <c r="R5" s="737"/>
    </row>
    <row r="6" spans="1:18" ht="14.25" thickBot="1">
      <c r="A6" s="2"/>
      <c r="B6" s="658"/>
      <c r="C6" s="663"/>
      <c r="D6" s="663"/>
      <c r="E6" s="141" t="s">
        <v>37</v>
      </c>
      <c r="F6" s="209" t="s">
        <v>3</v>
      </c>
      <c r="G6" s="655"/>
      <c r="H6" s="655"/>
      <c r="I6" s="747"/>
      <c r="J6" s="745"/>
      <c r="M6" s="737"/>
      <c r="N6" s="252"/>
      <c r="O6" s="252"/>
      <c r="P6" s="737"/>
      <c r="Q6" s="737"/>
      <c r="R6" s="252"/>
    </row>
    <row r="7" spans="1:18" s="260" customFormat="1" ht="14.25" thickBot="1">
      <c r="A7" s="253"/>
      <c r="B7" s="467" t="s">
        <v>312</v>
      </c>
      <c r="C7" s="254">
        <v>8</v>
      </c>
      <c r="D7" s="255">
        <v>2.5</v>
      </c>
      <c r="E7" s="256">
        <f>C7+D7</f>
        <v>10.5</v>
      </c>
      <c r="F7" s="257" t="s">
        <v>178</v>
      </c>
      <c r="G7" s="210"/>
      <c r="H7" s="210"/>
      <c r="I7" s="218"/>
      <c r="J7" s="258"/>
      <c r="K7" s="259"/>
      <c r="M7" s="158"/>
      <c r="N7" s="261"/>
      <c r="O7" s="261"/>
      <c r="P7" s="748"/>
      <c r="Q7" s="748"/>
      <c r="R7" s="262"/>
    </row>
    <row r="8" spans="1:18" ht="14.25" thickBot="1">
      <c r="A8" s="2"/>
      <c r="B8" s="144" t="s">
        <v>4</v>
      </c>
      <c r="C8" s="254">
        <v>19.600000000000001</v>
      </c>
      <c r="D8" s="255">
        <v>58.4</v>
      </c>
      <c r="E8" s="263">
        <f>C8+D8</f>
        <v>78</v>
      </c>
      <c r="F8" s="195" t="s">
        <v>5</v>
      </c>
      <c r="G8" s="146"/>
      <c r="H8" s="146"/>
      <c r="I8" s="147"/>
      <c r="J8" s="219"/>
      <c r="M8" s="158"/>
      <c r="N8" s="264"/>
      <c r="O8" s="264"/>
      <c r="P8" s="737"/>
      <c r="Q8" s="737"/>
      <c r="R8" s="251"/>
    </row>
    <row r="9" spans="1:18" ht="14.25" thickBot="1">
      <c r="A9" s="2"/>
      <c r="B9" s="144" t="s">
        <v>6</v>
      </c>
      <c r="C9" s="254">
        <v>23.2</v>
      </c>
      <c r="D9" s="255">
        <v>58.4</v>
      </c>
      <c r="E9" s="263">
        <f>C9+D9</f>
        <v>81.599999999999994</v>
      </c>
      <c r="F9" s="195" t="s">
        <v>5</v>
      </c>
      <c r="G9" s="146"/>
      <c r="H9" s="146"/>
      <c r="I9" s="147"/>
      <c r="J9" s="219"/>
      <c r="M9" s="158"/>
      <c r="N9" s="264"/>
      <c r="O9" s="264"/>
      <c r="P9" s="737"/>
      <c r="Q9" s="737"/>
      <c r="R9" s="251"/>
    </row>
    <row r="10" spans="1:18" ht="14.25" thickBot="1">
      <c r="A10" s="2"/>
      <c r="B10" s="144" t="s">
        <v>7</v>
      </c>
      <c r="C10" s="254">
        <v>49.1</v>
      </c>
      <c r="D10" s="255">
        <v>109.3</v>
      </c>
      <c r="E10" s="263">
        <f>C10+D10</f>
        <v>158.4</v>
      </c>
      <c r="F10" s="195" t="s">
        <v>5</v>
      </c>
      <c r="G10" s="146"/>
      <c r="H10" s="146"/>
      <c r="I10" s="147"/>
      <c r="J10" s="219"/>
      <c r="M10" s="158"/>
      <c r="N10" s="261"/>
      <c r="O10" s="264"/>
      <c r="P10" s="737"/>
      <c r="Q10" s="737"/>
      <c r="R10" s="251"/>
    </row>
    <row r="11" spans="1:18" ht="14.25" thickBot="1">
      <c r="A11" s="2"/>
      <c r="B11" s="144" t="s">
        <v>356</v>
      </c>
      <c r="C11" s="265"/>
      <c r="D11" s="255"/>
      <c r="E11" s="263">
        <f>C11+D11</f>
        <v>0</v>
      </c>
      <c r="F11" s="195" t="s">
        <v>178</v>
      </c>
      <c r="G11" s="146"/>
      <c r="H11" s="198"/>
      <c r="I11" s="147"/>
      <c r="J11" s="219"/>
      <c r="M11" s="158"/>
      <c r="N11" s="264"/>
      <c r="O11" s="264"/>
      <c r="P11" s="737"/>
      <c r="Q11" s="737"/>
      <c r="R11" s="251"/>
    </row>
    <row r="12" spans="1:18" ht="14.25" thickTop="1">
      <c r="A12" s="2"/>
      <c r="B12" s="222" t="s">
        <v>8</v>
      </c>
      <c r="C12" s="248"/>
      <c r="D12" s="248"/>
      <c r="E12" s="738">
        <f>SUM(E7:E11)</f>
        <v>328.5</v>
      </c>
      <c r="F12" s="239"/>
      <c r="G12" s="172"/>
      <c r="H12" s="740"/>
      <c r="I12" s="742"/>
      <c r="J12" s="743"/>
      <c r="K12" s="10"/>
    </row>
    <row r="13" spans="1:18" ht="13.5" customHeight="1" thickBot="1">
      <c r="A13" s="2"/>
      <c r="B13" s="266" t="s">
        <v>133</v>
      </c>
      <c r="C13" s="244"/>
      <c r="D13" s="244"/>
      <c r="E13" s="739"/>
      <c r="F13" s="141"/>
      <c r="G13" s="247"/>
      <c r="H13" s="741"/>
      <c r="I13" s="744"/>
      <c r="J13" s="745"/>
      <c r="K13" s="10" t="s">
        <v>179</v>
      </c>
    </row>
    <row r="15" spans="1:18" s="2" customFormat="1" ht="14.25" thickBot="1">
      <c r="B15" s="2" t="s">
        <v>180</v>
      </c>
      <c r="F15" s="3"/>
      <c r="G15" s="250"/>
      <c r="K15" s="10"/>
    </row>
    <row r="16" spans="1:18" s="2" customFormat="1" ht="27" customHeight="1" thickBot="1">
      <c r="B16" s="226" t="s">
        <v>181</v>
      </c>
      <c r="C16" s="639" t="s">
        <v>182</v>
      </c>
      <c r="D16" s="640"/>
      <c r="E16" s="227" t="s">
        <v>183</v>
      </c>
      <c r="F16" s="267" t="s">
        <v>184</v>
      </c>
      <c r="G16" s="228" t="s">
        <v>185</v>
      </c>
      <c r="H16" s="227" t="s">
        <v>186</v>
      </c>
      <c r="I16" s="639" t="s">
        <v>187</v>
      </c>
      <c r="J16" s="728"/>
      <c r="K16" s="10"/>
    </row>
    <row r="17" spans="1:14" s="2" customFormat="1" ht="13.5" customHeight="1">
      <c r="B17" s="242"/>
      <c r="C17" s="245"/>
      <c r="D17" s="246"/>
      <c r="E17" s="243"/>
      <c r="F17" s="301"/>
      <c r="G17" s="238" t="s">
        <v>273</v>
      </c>
      <c r="H17" s="243"/>
      <c r="I17" s="245"/>
      <c r="J17" s="302"/>
      <c r="K17" s="10"/>
    </row>
    <row r="18" spans="1:14" s="2" customFormat="1" ht="14.25" customHeight="1">
      <c r="B18" s="159" t="s">
        <v>188</v>
      </c>
      <c r="C18" s="729" t="s">
        <v>189</v>
      </c>
      <c r="D18" s="730"/>
      <c r="E18" s="272">
        <v>0.03</v>
      </c>
      <c r="F18" s="194"/>
      <c r="G18" s="157"/>
      <c r="H18" s="157"/>
      <c r="I18" s="731"/>
      <c r="J18" s="732"/>
      <c r="K18" s="10"/>
    </row>
    <row r="19" spans="1:14" s="2" customFormat="1" ht="14.25" thickBot="1">
      <c r="B19" s="268"/>
      <c r="C19" s="733"/>
      <c r="D19" s="734"/>
      <c r="E19" s="269"/>
      <c r="F19" s="195"/>
      <c r="G19" s="146"/>
      <c r="H19" s="270"/>
      <c r="I19" s="735"/>
      <c r="J19" s="736"/>
      <c r="K19" s="10"/>
    </row>
    <row r="20" spans="1:14" s="2" customFormat="1" ht="21" customHeight="1" thickTop="1" thickBot="1">
      <c r="B20" s="225" t="s">
        <v>190</v>
      </c>
      <c r="C20" s="709"/>
      <c r="D20" s="710"/>
      <c r="E20" s="213"/>
      <c r="F20" s="214"/>
      <c r="G20" s="271"/>
      <c r="H20" s="173"/>
      <c r="I20" s="711"/>
      <c r="J20" s="712"/>
      <c r="K20" s="10" t="s">
        <v>191</v>
      </c>
    </row>
    <row r="21" spans="1:14">
      <c r="A21" s="2"/>
      <c r="B21" s="2"/>
      <c r="C21" s="2"/>
      <c r="D21" s="2"/>
      <c r="E21" s="2"/>
      <c r="F21" s="3"/>
      <c r="G21" s="2"/>
      <c r="H21" s="2"/>
      <c r="I21" s="2"/>
      <c r="J21" s="10"/>
      <c r="K21" s="8"/>
    </row>
    <row r="22" spans="1:14" ht="14.25" thickBot="1">
      <c r="A22" s="2"/>
      <c r="B22" s="2" t="s">
        <v>271</v>
      </c>
      <c r="C22" s="2"/>
      <c r="D22" s="2"/>
      <c r="E22" s="2"/>
      <c r="F22" s="3"/>
      <c r="G22" s="2"/>
      <c r="H22" s="2"/>
      <c r="I22" s="2"/>
      <c r="J22" s="10"/>
      <c r="K22" s="8"/>
    </row>
    <row r="23" spans="1:14" ht="14.25" thickBot="1">
      <c r="A23" s="2"/>
      <c r="B23" s="226" t="s">
        <v>243</v>
      </c>
      <c r="C23" s="639" t="s">
        <v>244</v>
      </c>
      <c r="D23" s="640"/>
      <c r="E23" s="227" t="s">
        <v>49</v>
      </c>
      <c r="F23" s="227"/>
      <c r="G23" s="228" t="s">
        <v>245</v>
      </c>
      <c r="H23" s="238" t="s">
        <v>246</v>
      </c>
      <c r="I23" s="229" t="s">
        <v>247</v>
      </c>
      <c r="J23" s="10"/>
      <c r="K23" s="8"/>
      <c r="M23" s="511"/>
    </row>
    <row r="24" spans="1:14" ht="14.25" thickTop="1">
      <c r="A24" s="2"/>
      <c r="B24" s="641" t="s">
        <v>248</v>
      </c>
      <c r="C24" s="230"/>
      <c r="D24" s="231"/>
      <c r="E24" s="233"/>
      <c r="F24" s="243"/>
      <c r="G24" s="238" t="s">
        <v>273</v>
      </c>
      <c r="H24" s="175"/>
      <c r="I24" s="234"/>
      <c r="J24" s="10"/>
      <c r="K24" s="8"/>
      <c r="L24" s="8" t="s">
        <v>324</v>
      </c>
      <c r="M24" s="470" t="s">
        <v>326</v>
      </c>
      <c r="N24" s="469">
        <v>0.03</v>
      </c>
    </row>
    <row r="25" spans="1:14" ht="14.25" customHeight="1" thickBot="1">
      <c r="A25" s="2"/>
      <c r="B25" s="642"/>
      <c r="C25" s="691" t="s">
        <v>318</v>
      </c>
      <c r="D25" s="692"/>
      <c r="E25" s="468">
        <v>0.03</v>
      </c>
      <c r="F25" s="141"/>
      <c r="G25" s="293"/>
      <c r="H25" s="176"/>
      <c r="I25" s="237"/>
      <c r="J25" s="10" t="s">
        <v>272</v>
      </c>
      <c r="K25" s="8"/>
      <c r="L25" s="512" t="str">
        <f>算定簿!P8</f>
        <v>市Ⅰ</v>
      </c>
      <c r="M25" s="8" t="s">
        <v>325</v>
      </c>
      <c r="N25" s="469">
        <v>2.5000000000000001E-2</v>
      </c>
    </row>
    <row r="26" spans="1:14">
      <c r="A26" s="2"/>
      <c r="B26" s="2"/>
      <c r="C26" s="2"/>
      <c r="D26" s="2"/>
      <c r="E26" s="2"/>
      <c r="F26" s="3"/>
      <c r="G26" s="2"/>
      <c r="H26" s="2"/>
      <c r="I26" s="2"/>
      <c r="J26" s="10"/>
      <c r="K26" s="8"/>
    </row>
    <row r="27" spans="1:14" s="308" customFormat="1" ht="15" thickBot="1">
      <c r="A27" s="304"/>
      <c r="B27" s="305" t="s">
        <v>276</v>
      </c>
      <c r="C27" s="304"/>
      <c r="D27" s="304"/>
      <c r="E27" s="304"/>
      <c r="F27" s="306"/>
      <c r="G27" s="304"/>
      <c r="H27" s="304"/>
      <c r="I27" s="304"/>
      <c r="J27" s="304"/>
      <c r="K27" s="307"/>
    </row>
    <row r="28" spans="1:14" s="308" customFormat="1">
      <c r="A28" s="304"/>
      <c r="B28" s="719" t="s">
        <v>192</v>
      </c>
      <c r="C28" s="693" t="s">
        <v>193</v>
      </c>
      <c r="D28" s="694"/>
      <c r="E28" s="716" t="s">
        <v>194</v>
      </c>
      <c r="F28" s="309" t="s">
        <v>2</v>
      </c>
      <c r="G28" s="716" t="s">
        <v>195</v>
      </c>
      <c r="H28" s="716" t="s">
        <v>196</v>
      </c>
      <c r="I28" s="725" t="s">
        <v>187</v>
      </c>
      <c r="J28" s="726"/>
      <c r="K28" s="307"/>
    </row>
    <row r="29" spans="1:14" s="308" customFormat="1" ht="14.25" thickBot="1">
      <c r="A29" s="304"/>
      <c r="B29" s="720"/>
      <c r="C29" s="695"/>
      <c r="D29" s="696"/>
      <c r="E29" s="718"/>
      <c r="F29" s="310" t="s">
        <v>3</v>
      </c>
      <c r="G29" s="717"/>
      <c r="H29" s="718"/>
      <c r="I29" s="727"/>
      <c r="J29" s="722"/>
      <c r="K29" s="307"/>
    </row>
    <row r="30" spans="1:14" s="308" customFormat="1" ht="14.25" thickBot="1">
      <c r="A30" s="304"/>
      <c r="B30" s="311" t="s">
        <v>197</v>
      </c>
      <c r="C30" s="394" t="s">
        <v>296</v>
      </c>
      <c r="D30" s="313"/>
      <c r="E30" s="314">
        <v>0</v>
      </c>
      <c r="F30" s="315" t="s">
        <v>198</v>
      </c>
      <c r="G30" s="321"/>
      <c r="H30" s="316"/>
      <c r="I30" s="668"/>
      <c r="J30" s="669"/>
      <c r="K30" s="307"/>
    </row>
    <row r="31" spans="1:14" s="308" customFormat="1" ht="14.25" thickBot="1">
      <c r="A31" s="304"/>
      <c r="B31" s="317" t="s">
        <v>199</v>
      </c>
      <c r="C31" s="398" t="s">
        <v>293</v>
      </c>
      <c r="D31" s="319"/>
      <c r="E31" s="318">
        <f>D58</f>
        <v>0</v>
      </c>
      <c r="F31" s="320" t="s">
        <v>198</v>
      </c>
      <c r="G31" s="321"/>
      <c r="H31" s="322"/>
      <c r="I31" s="664"/>
      <c r="J31" s="665"/>
      <c r="K31" s="307"/>
    </row>
    <row r="32" spans="1:14" s="308" customFormat="1" ht="14.25" thickBot="1">
      <c r="A32" s="304"/>
      <c r="B32" s="323" t="s">
        <v>200</v>
      </c>
      <c r="C32" s="312" t="s">
        <v>294</v>
      </c>
      <c r="D32" s="324"/>
      <c r="E32" s="325">
        <v>7700</v>
      </c>
      <c r="F32" s="326" t="s">
        <v>198</v>
      </c>
      <c r="G32" s="327">
        <v>304</v>
      </c>
      <c r="H32" s="322"/>
      <c r="I32" s="666"/>
      <c r="J32" s="667"/>
      <c r="K32" s="307"/>
    </row>
    <row r="33" spans="1:12" s="308" customFormat="1" ht="14.25" thickBot="1">
      <c r="A33" s="304"/>
      <c r="B33" s="323" t="s">
        <v>269</v>
      </c>
      <c r="C33" s="312" t="s">
        <v>270</v>
      </c>
      <c r="D33" s="324"/>
      <c r="E33" s="325">
        <v>7700</v>
      </c>
      <c r="F33" s="326" t="s">
        <v>198</v>
      </c>
      <c r="G33" s="327">
        <v>37</v>
      </c>
      <c r="H33" s="328"/>
      <c r="I33" s="666"/>
      <c r="J33" s="667"/>
      <c r="K33" s="307"/>
    </row>
    <row r="34" spans="1:12" s="308" customFormat="1" ht="21" customHeight="1" thickTop="1" thickBot="1">
      <c r="A34" s="304"/>
      <c r="B34" s="329"/>
      <c r="C34" s="318"/>
      <c r="D34" s="319"/>
      <c r="E34" s="330"/>
      <c r="F34" s="331"/>
      <c r="G34" s="332"/>
      <c r="H34" s="333"/>
      <c r="I34" s="334"/>
      <c r="J34" s="335"/>
      <c r="K34" s="307"/>
      <c r="L34" s="418">
        <f>SUM(H30:H32)</f>
        <v>0</v>
      </c>
    </row>
    <row r="35" spans="1:12" s="308" customFormat="1" ht="21" customHeight="1" thickTop="1" thickBot="1">
      <c r="A35" s="304"/>
      <c r="B35" s="336" t="s">
        <v>201</v>
      </c>
      <c r="C35" s="337"/>
      <c r="D35" s="313"/>
      <c r="E35" s="312">
        <v>5.0000000000000001E-3</v>
      </c>
      <c r="F35" s="315"/>
      <c r="G35" s="338"/>
      <c r="H35" s="339"/>
      <c r="I35" s="668"/>
      <c r="J35" s="669"/>
      <c r="K35" s="307"/>
      <c r="L35" s="418">
        <f>ROUNDDOWN(E35*L34,0)</f>
        <v>0</v>
      </c>
    </row>
    <row r="36" spans="1:12" s="308" customFormat="1" ht="21" customHeight="1" thickTop="1" thickBot="1">
      <c r="A36" s="304"/>
      <c r="B36" s="340" t="s">
        <v>133</v>
      </c>
      <c r="C36" s="341"/>
      <c r="D36" s="342"/>
      <c r="E36" s="341"/>
      <c r="F36" s="343"/>
      <c r="G36" s="341"/>
      <c r="H36" s="344"/>
      <c r="I36" s="721"/>
      <c r="J36" s="722"/>
      <c r="K36" s="307" t="s">
        <v>175</v>
      </c>
      <c r="L36" s="418">
        <f>SUM(L34:L35)</f>
        <v>0</v>
      </c>
    </row>
    <row r="37" spans="1:12" ht="14.25" thickBot="1">
      <c r="A37" s="2"/>
      <c r="B37" s="2"/>
      <c r="C37" s="2"/>
      <c r="D37" s="2"/>
      <c r="E37" s="2"/>
      <c r="F37" s="3"/>
      <c r="G37" s="2"/>
      <c r="H37" s="2"/>
      <c r="I37" s="2"/>
      <c r="J37" s="2"/>
      <c r="K37" s="10"/>
    </row>
    <row r="38" spans="1:12" s="2" customFormat="1" ht="21" customHeight="1" thickTop="1" thickBot="1">
      <c r="F38" s="3"/>
      <c r="G38" s="283" t="s">
        <v>202</v>
      </c>
      <c r="H38" s="723">
        <f>H12+H20+H25</f>
        <v>0</v>
      </c>
      <c r="I38" s="724"/>
      <c r="J38" s="284" t="s">
        <v>274</v>
      </c>
    </row>
    <row r="39" spans="1:12" s="2" customFormat="1" ht="21" customHeight="1" thickTop="1">
      <c r="F39" s="3"/>
      <c r="K39" s="284"/>
    </row>
    <row r="40" spans="1:12">
      <c r="A40" s="2"/>
      <c r="B40" s="2"/>
      <c r="C40" s="2"/>
      <c r="D40" s="2"/>
      <c r="E40" s="2"/>
      <c r="F40" s="3"/>
      <c r="G40" s="2"/>
      <c r="H40" s="2"/>
      <c r="I40" s="2"/>
      <c r="J40" s="10"/>
      <c r="K40" s="8"/>
    </row>
    <row r="41" spans="1:12" ht="15" thickBot="1">
      <c r="A41" s="2"/>
      <c r="B41" s="1" t="s">
        <v>275</v>
      </c>
      <c r="C41" s="2"/>
      <c r="D41" s="2"/>
      <c r="E41" s="2"/>
      <c r="F41" s="3"/>
      <c r="G41" s="2"/>
      <c r="H41" s="2"/>
      <c r="I41" s="2"/>
      <c r="J41" s="2"/>
      <c r="K41" s="10"/>
    </row>
    <row r="42" spans="1:12">
      <c r="A42" s="2"/>
      <c r="B42" s="641" t="s">
        <v>192</v>
      </c>
      <c r="C42" s="659" t="s">
        <v>193</v>
      </c>
      <c r="D42" s="660"/>
      <c r="E42" s="654" t="s">
        <v>194</v>
      </c>
      <c r="F42" s="243" t="s">
        <v>2</v>
      </c>
      <c r="G42" s="654" t="s">
        <v>195</v>
      </c>
      <c r="H42" s="654" t="s">
        <v>196</v>
      </c>
      <c r="I42" s="713" t="s">
        <v>187</v>
      </c>
      <c r="J42" s="714"/>
      <c r="K42" s="10"/>
    </row>
    <row r="43" spans="1:12" ht="14.25" thickBot="1">
      <c r="A43" s="2"/>
      <c r="B43" s="658"/>
      <c r="C43" s="661"/>
      <c r="D43" s="662"/>
      <c r="E43" s="655"/>
      <c r="F43" s="141" t="s">
        <v>3</v>
      </c>
      <c r="G43" s="663"/>
      <c r="H43" s="655"/>
      <c r="I43" s="715"/>
      <c r="J43" s="679"/>
      <c r="K43" s="10"/>
    </row>
    <row r="44" spans="1:12" ht="14.25" thickBot="1">
      <c r="A44" s="2"/>
      <c r="B44" s="274" t="s">
        <v>199</v>
      </c>
      <c r="C44" s="394" t="s">
        <v>292</v>
      </c>
      <c r="D44" s="156"/>
      <c r="E44" s="272">
        <f>H58</f>
        <v>0</v>
      </c>
      <c r="F44" s="207" t="s">
        <v>198</v>
      </c>
      <c r="G44" s="395"/>
      <c r="H44" s="275"/>
      <c r="I44" s="672"/>
      <c r="J44" s="673"/>
      <c r="K44" s="10"/>
    </row>
    <row r="45" spans="1:12" ht="14.25" thickBot="1">
      <c r="A45" s="2"/>
      <c r="B45" s="222" t="s">
        <v>200</v>
      </c>
      <c r="C45" s="240" t="s">
        <v>295</v>
      </c>
      <c r="D45" s="193"/>
      <c r="E45" s="157">
        <v>1163</v>
      </c>
      <c r="F45" s="276" t="s">
        <v>198</v>
      </c>
      <c r="G45" s="396">
        <v>304</v>
      </c>
      <c r="H45" s="277"/>
      <c r="I45" s="674"/>
      <c r="J45" s="675"/>
      <c r="K45" s="10"/>
    </row>
    <row r="46" spans="1:12" ht="14.25" thickBot="1">
      <c r="A46" s="2"/>
      <c r="B46" s="222" t="s">
        <v>269</v>
      </c>
      <c r="C46" s="240" t="s">
        <v>270</v>
      </c>
      <c r="D46" s="193"/>
      <c r="E46" s="174">
        <f>SUM(E44:E45)</f>
        <v>1163</v>
      </c>
      <c r="F46" s="276" t="s">
        <v>198</v>
      </c>
      <c r="G46" s="397">
        <v>37</v>
      </c>
      <c r="H46" s="277"/>
      <c r="I46" s="285"/>
      <c r="J46" s="303"/>
      <c r="K46" s="10"/>
    </row>
    <row r="47" spans="1:12" ht="21" customHeight="1" thickTop="1" thickBot="1">
      <c r="A47" s="2"/>
      <c r="B47" s="268"/>
      <c r="C47" s="149"/>
      <c r="D47" s="156"/>
      <c r="E47" s="146"/>
      <c r="F47" s="195"/>
      <c r="G47" s="278"/>
      <c r="H47" s="279"/>
      <c r="I47" s="196"/>
      <c r="J47" s="280"/>
      <c r="K47" s="10"/>
      <c r="L47" s="418">
        <f>SUM(H44:H45)</f>
        <v>0</v>
      </c>
    </row>
    <row r="48" spans="1:12" ht="21" customHeight="1" thickTop="1" thickBot="1">
      <c r="A48" s="2"/>
      <c r="B48" s="142" t="s">
        <v>201</v>
      </c>
      <c r="C48" s="160"/>
      <c r="D48" s="241"/>
      <c r="E48" s="240">
        <v>5.0000000000000001E-3</v>
      </c>
      <c r="F48" s="273"/>
      <c r="G48" s="281"/>
      <c r="H48" s="282"/>
      <c r="I48" s="676"/>
      <c r="J48" s="677"/>
      <c r="K48" s="10"/>
      <c r="L48" s="418">
        <f>ROUNDDOWN(E48*L47,0)</f>
        <v>0</v>
      </c>
    </row>
    <row r="49" spans="1:12" ht="21" customHeight="1" thickTop="1" thickBot="1">
      <c r="A49" s="2"/>
      <c r="B49" s="151" t="s">
        <v>133</v>
      </c>
      <c r="C49" s="152"/>
      <c r="D49" s="153"/>
      <c r="E49" s="152"/>
      <c r="F49" s="154"/>
      <c r="G49" s="152"/>
      <c r="H49" s="173"/>
      <c r="I49" s="678"/>
      <c r="J49" s="679"/>
      <c r="K49" s="10" t="s">
        <v>172</v>
      </c>
      <c r="L49" s="418">
        <f>SUM(L47:L48)</f>
        <v>0</v>
      </c>
    </row>
    <row r="50" spans="1:12" ht="14.25" thickBot="1">
      <c r="A50" s="2"/>
      <c r="B50" s="2"/>
      <c r="C50" s="2"/>
      <c r="D50" s="2"/>
      <c r="E50" s="2"/>
      <c r="F50" s="3"/>
      <c r="G50" s="2"/>
      <c r="H50" s="2"/>
      <c r="I50" s="2"/>
      <c r="J50" s="2"/>
      <c r="K50" s="10"/>
    </row>
    <row r="51" spans="1:12" ht="21" customHeight="1" thickTop="1" thickBot="1">
      <c r="F51" s="8"/>
      <c r="G51" s="2" t="s">
        <v>203</v>
      </c>
      <c r="H51" s="670">
        <f>H49</f>
        <v>0</v>
      </c>
      <c r="I51" s="671"/>
      <c r="J51" s="10" t="s">
        <v>172</v>
      </c>
    </row>
    <row r="52" spans="1:12" ht="14.25" thickTop="1">
      <c r="A52" s="2"/>
      <c r="B52" s="2"/>
      <c r="C52" s="2"/>
      <c r="D52" s="2"/>
      <c r="E52" s="2"/>
      <c r="F52" s="3"/>
      <c r="G52" s="2"/>
      <c r="H52" s="2"/>
      <c r="I52" s="2"/>
      <c r="J52" s="2"/>
      <c r="K52" s="10"/>
    </row>
    <row r="53" spans="1:12">
      <c r="A53" s="2"/>
      <c r="B53" s="2"/>
      <c r="C53" s="2"/>
      <c r="D53" s="2"/>
      <c r="E53" s="2"/>
      <c r="F53" s="3"/>
      <c r="G53" s="2"/>
      <c r="H53" s="2"/>
      <c r="I53" s="2"/>
      <c r="J53" s="2"/>
      <c r="K53" s="10"/>
    </row>
    <row r="54" spans="1:12" s="347" customFormat="1" ht="14.25">
      <c r="A54" s="345"/>
      <c r="B54" s="346" t="s">
        <v>204</v>
      </c>
      <c r="D54" s="348" t="s">
        <v>205</v>
      </c>
      <c r="E54" s="345"/>
      <c r="F54" s="349"/>
      <c r="G54" s="345"/>
      <c r="J54" s="345"/>
      <c r="K54" s="350"/>
    </row>
    <row r="55" spans="1:12" s="347" customFormat="1">
      <c r="A55" s="345"/>
      <c r="B55" s="697" t="s">
        <v>206</v>
      </c>
      <c r="C55" s="698"/>
      <c r="D55" s="699" t="s">
        <v>207</v>
      </c>
      <c r="E55" s="701" t="s">
        <v>345</v>
      </c>
      <c r="F55" s="699"/>
      <c r="G55" s="702" t="s">
        <v>208</v>
      </c>
      <c r="H55" s="702" t="s">
        <v>209</v>
      </c>
      <c r="J55" s="345"/>
      <c r="K55" s="350"/>
    </row>
    <row r="56" spans="1:12" s="347" customFormat="1" ht="14.25" thickBot="1">
      <c r="A56" s="345"/>
      <c r="B56" s="705" t="s">
        <v>210</v>
      </c>
      <c r="C56" s="706"/>
      <c r="D56" s="700"/>
      <c r="E56" s="707" t="s">
        <v>211</v>
      </c>
      <c r="F56" s="708"/>
      <c r="G56" s="703"/>
      <c r="H56" s="704"/>
      <c r="J56" s="345"/>
      <c r="K56" s="350"/>
    </row>
    <row r="57" spans="1:12" s="347" customFormat="1" ht="14.25" thickBot="1">
      <c r="A57" s="345"/>
      <c r="B57" s="351" t="s">
        <v>212</v>
      </c>
      <c r="C57" s="352"/>
      <c r="D57" s="486">
        <v>7700</v>
      </c>
      <c r="E57" s="687">
        <v>1.51</v>
      </c>
      <c r="F57" s="688"/>
      <c r="G57" s="487">
        <v>0.1</v>
      </c>
      <c r="H57" s="358">
        <f>SUM(H58:H59)</f>
        <v>1163</v>
      </c>
      <c r="J57" s="345"/>
      <c r="K57" s="350"/>
    </row>
    <row r="58" spans="1:12" s="347" customFormat="1">
      <c r="B58" s="351" t="s">
        <v>213</v>
      </c>
      <c r="C58" s="355"/>
      <c r="D58" s="357">
        <v>0</v>
      </c>
      <c r="E58" s="689">
        <f>+E57</f>
        <v>1.51</v>
      </c>
      <c r="F58" s="690"/>
      <c r="G58" s="353">
        <f>G57</f>
        <v>0.1</v>
      </c>
      <c r="H58" s="358">
        <f>ROUNDUP(D58*E58*G58,0)</f>
        <v>0</v>
      </c>
      <c r="K58" s="356"/>
    </row>
    <row r="59" spans="1:12" s="347" customFormat="1" ht="14.25" thickBot="1">
      <c r="B59" s="351" t="s">
        <v>214</v>
      </c>
      <c r="C59" s="355"/>
      <c r="D59" s="359">
        <f>D57-D58</f>
        <v>7700</v>
      </c>
      <c r="E59" s="689">
        <f>+E57</f>
        <v>1.51</v>
      </c>
      <c r="F59" s="690"/>
      <c r="G59" s="353">
        <f>G57</f>
        <v>0.1</v>
      </c>
      <c r="H59" s="358">
        <f>ROUNDUP(D59*E59*G59,0)</f>
        <v>1163</v>
      </c>
      <c r="K59" s="356"/>
    </row>
    <row r="60" spans="1:12" s="347" customFormat="1">
      <c r="B60" s="345"/>
      <c r="C60" s="348"/>
      <c r="D60" s="360"/>
      <c r="E60" s="361"/>
      <c r="F60" s="362"/>
      <c r="G60" s="360"/>
      <c r="K60" s="356"/>
    </row>
    <row r="61" spans="1:12" s="347" customFormat="1">
      <c r="B61" s="345" t="s">
        <v>215</v>
      </c>
      <c r="D61" s="345"/>
      <c r="E61" s="345"/>
      <c r="F61" s="349"/>
      <c r="G61" s="345"/>
      <c r="I61" s="363" t="s">
        <v>216</v>
      </c>
      <c r="K61" s="356"/>
    </row>
    <row r="62" spans="1:12" s="347" customFormat="1">
      <c r="B62" s="364"/>
      <c r="C62" s="365"/>
      <c r="D62" s="684" t="s">
        <v>217</v>
      </c>
      <c r="E62" s="685"/>
      <c r="F62" s="685"/>
      <c r="G62" s="685"/>
      <c r="H62" s="685"/>
      <c r="I62" s="686"/>
      <c r="K62" s="356"/>
    </row>
    <row r="63" spans="1:12" s="347" customFormat="1">
      <c r="B63" s="366"/>
      <c r="C63" s="367"/>
      <c r="D63" s="368" t="s">
        <v>218</v>
      </c>
      <c r="E63" s="684" t="s">
        <v>219</v>
      </c>
      <c r="F63" s="686"/>
      <c r="G63" s="369" t="s">
        <v>220</v>
      </c>
      <c r="H63" s="369" t="s">
        <v>221</v>
      </c>
      <c r="I63" s="370" t="s">
        <v>222</v>
      </c>
      <c r="K63" s="356"/>
    </row>
    <row r="64" spans="1:12" s="347" customFormat="1">
      <c r="B64" s="351" t="s">
        <v>212</v>
      </c>
      <c r="C64" s="352"/>
      <c r="D64" s="358">
        <v>12500</v>
      </c>
      <c r="E64" s="680">
        <v>7700</v>
      </c>
      <c r="F64" s="681"/>
      <c r="G64" s="354">
        <v>2880</v>
      </c>
      <c r="H64" s="354">
        <v>1100</v>
      </c>
      <c r="I64" s="371">
        <v>280</v>
      </c>
      <c r="K64" s="356"/>
    </row>
    <row r="65" spans="2:11" s="347" customFormat="1">
      <c r="B65" s="351" t="s">
        <v>213</v>
      </c>
      <c r="C65" s="352"/>
      <c r="D65" s="372">
        <v>10</v>
      </c>
      <c r="E65" s="682">
        <v>10</v>
      </c>
      <c r="F65" s="683"/>
      <c r="G65" s="373">
        <v>10</v>
      </c>
      <c r="H65" s="373">
        <v>10</v>
      </c>
      <c r="I65" s="374">
        <v>10</v>
      </c>
      <c r="K65" s="356"/>
    </row>
    <row r="66" spans="2:11" s="347" customFormat="1">
      <c r="B66" s="351" t="s">
        <v>214</v>
      </c>
      <c r="C66" s="352"/>
      <c r="D66" s="372">
        <f>D64-D65</f>
        <v>12490</v>
      </c>
      <c r="E66" s="682">
        <f>E64-E65</f>
        <v>7690</v>
      </c>
      <c r="F66" s="683"/>
      <c r="G66" s="372">
        <f>G64-G65</f>
        <v>2870</v>
      </c>
      <c r="H66" s="372">
        <f>H64-H65</f>
        <v>1090</v>
      </c>
      <c r="I66" s="372">
        <f>I64-I65</f>
        <v>270</v>
      </c>
      <c r="K66" s="356"/>
    </row>
    <row r="67" spans="2:11" s="347" customFormat="1">
      <c r="B67" s="348" t="s">
        <v>223</v>
      </c>
      <c r="D67" s="345"/>
      <c r="E67" s="345"/>
      <c r="F67" s="349"/>
      <c r="G67" s="345"/>
      <c r="K67" s="356"/>
    </row>
  </sheetData>
  <mergeCells count="69">
    <mergeCell ref="P8:Q8"/>
    <mergeCell ref="B5:B6"/>
    <mergeCell ref="C5:C6"/>
    <mergeCell ref="D5:D6"/>
    <mergeCell ref="G5:G6"/>
    <mergeCell ref="H5:H6"/>
    <mergeCell ref="I5:J6"/>
    <mergeCell ref="M5:M6"/>
    <mergeCell ref="N5:O5"/>
    <mergeCell ref="P5:R5"/>
    <mergeCell ref="P6:Q6"/>
    <mergeCell ref="P7:Q7"/>
    <mergeCell ref="P9:Q9"/>
    <mergeCell ref="P10:Q10"/>
    <mergeCell ref="P11:Q11"/>
    <mergeCell ref="E12:E13"/>
    <mergeCell ref="H12:H13"/>
    <mergeCell ref="I12:J12"/>
    <mergeCell ref="I13:J13"/>
    <mergeCell ref="C16:D16"/>
    <mergeCell ref="I16:J16"/>
    <mergeCell ref="C18:D18"/>
    <mergeCell ref="I18:J18"/>
    <mergeCell ref="C19:D19"/>
    <mergeCell ref="I19:J19"/>
    <mergeCell ref="I20:J20"/>
    <mergeCell ref="B42:B43"/>
    <mergeCell ref="C42:D43"/>
    <mergeCell ref="E42:E43"/>
    <mergeCell ref="G42:G43"/>
    <mergeCell ref="H42:H43"/>
    <mergeCell ref="I42:J43"/>
    <mergeCell ref="G28:G29"/>
    <mergeCell ref="H28:H29"/>
    <mergeCell ref="E28:E29"/>
    <mergeCell ref="B24:B25"/>
    <mergeCell ref="B28:B29"/>
    <mergeCell ref="I36:J36"/>
    <mergeCell ref="H38:I38"/>
    <mergeCell ref="I28:J29"/>
    <mergeCell ref="I30:J30"/>
    <mergeCell ref="G55:G56"/>
    <mergeCell ref="H55:H56"/>
    <mergeCell ref="B56:C56"/>
    <mergeCell ref="E56:F56"/>
    <mergeCell ref="C20:D20"/>
    <mergeCell ref="E57:F57"/>
    <mergeCell ref="E58:F58"/>
    <mergeCell ref="E59:F59"/>
    <mergeCell ref="C23:D23"/>
    <mergeCell ref="C25:D25"/>
    <mergeCell ref="C28:D29"/>
    <mergeCell ref="B55:C55"/>
    <mergeCell ref="D55:D56"/>
    <mergeCell ref="E55:F55"/>
    <mergeCell ref="E64:F64"/>
    <mergeCell ref="E65:F65"/>
    <mergeCell ref="E66:F66"/>
    <mergeCell ref="D62:I62"/>
    <mergeCell ref="E63:F63"/>
    <mergeCell ref="I31:J31"/>
    <mergeCell ref="I32:J32"/>
    <mergeCell ref="I35:J35"/>
    <mergeCell ref="H51:I51"/>
    <mergeCell ref="I44:J44"/>
    <mergeCell ref="I45:J45"/>
    <mergeCell ref="I48:J48"/>
    <mergeCell ref="I49:J49"/>
    <mergeCell ref="I33:J33"/>
  </mergeCells>
  <phoneticPr fontId="4"/>
  <pageMargins left="0.7" right="0.7" top="0.75" bottom="0.75" header="0.3" footer="0.3"/>
  <pageSetup paperSize="9" scale="95" orientation="portrait" r:id="rId1"/>
  <rowBreaks count="1" manualBreakCount="1">
    <brk id="52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view="pageBreakPreview" topLeftCell="A34" zoomScale="115" zoomScaleNormal="100" zoomScaleSheetLayoutView="115" workbookViewId="0">
      <selection activeCell="H49" sqref="H49:I49"/>
    </sheetView>
  </sheetViews>
  <sheetFormatPr defaultRowHeight="13.5"/>
  <cols>
    <col min="1" max="1" width="2.625" style="8" customWidth="1"/>
    <col min="2" max="2" width="10.625" style="8" customWidth="1"/>
    <col min="3" max="5" width="9.125" style="8" customWidth="1"/>
    <col min="6" max="6" width="2.625" style="8" customWidth="1"/>
    <col min="7" max="8" width="10.625" style="8" customWidth="1"/>
    <col min="9" max="9" width="9.625" style="8" customWidth="1"/>
    <col min="10" max="10" width="18" style="11" customWidth="1"/>
    <col min="11" max="11" width="10.5" style="8" bestFit="1" customWidth="1"/>
    <col min="12" max="12" width="10.375" style="8" customWidth="1"/>
    <col min="13" max="13" width="5.375" style="8" customWidth="1"/>
    <col min="14" max="16384" width="9" style="8"/>
  </cols>
  <sheetData>
    <row r="1" spans="1:18" ht="13.5" customHeight="1">
      <c r="A1" s="2"/>
      <c r="B1" s="2"/>
      <c r="C1" s="2"/>
      <c r="D1" s="2"/>
      <c r="E1" s="2"/>
      <c r="F1" s="2"/>
      <c r="G1" s="2"/>
      <c r="H1" s="2"/>
      <c r="I1" s="2"/>
      <c r="J1" s="10"/>
    </row>
    <row r="2" spans="1:18" ht="14.25">
      <c r="A2" s="2"/>
      <c r="B2" s="1" t="s">
        <v>323</v>
      </c>
      <c r="C2" s="2"/>
      <c r="D2" s="2"/>
      <c r="E2" s="2"/>
      <c r="F2" s="2"/>
      <c r="G2" s="2"/>
      <c r="H2" s="2"/>
      <c r="I2" s="2"/>
      <c r="J2" s="10"/>
    </row>
    <row r="3" spans="1:18" ht="15" customHeight="1">
      <c r="A3" s="2"/>
      <c r="B3" s="2"/>
      <c r="C3" s="2"/>
      <c r="D3" s="2"/>
      <c r="E3" s="2"/>
      <c r="F3" s="2"/>
      <c r="J3" s="8"/>
    </row>
    <row r="4" spans="1:18" ht="14.25" thickBot="1">
      <c r="A4" s="2"/>
      <c r="B4" s="2" t="s">
        <v>1</v>
      </c>
      <c r="C4" s="2"/>
      <c r="D4" s="2"/>
      <c r="E4" s="2"/>
      <c r="F4" s="2"/>
      <c r="G4" s="2"/>
      <c r="H4" s="2"/>
      <c r="I4" s="2"/>
      <c r="J4" s="10"/>
    </row>
    <row r="5" spans="1:18">
      <c r="A5" s="2"/>
      <c r="B5" s="641" t="s">
        <v>36</v>
      </c>
      <c r="C5" s="654" t="s">
        <v>46</v>
      </c>
      <c r="D5" s="654" t="s">
        <v>47</v>
      </c>
      <c r="E5" s="243" t="s">
        <v>49</v>
      </c>
      <c r="F5" s="208" t="s">
        <v>2</v>
      </c>
      <c r="G5" s="654" t="s">
        <v>158</v>
      </c>
      <c r="H5" s="654" t="s">
        <v>159</v>
      </c>
      <c r="I5" s="647" t="s">
        <v>38</v>
      </c>
      <c r="J5" s="10"/>
    </row>
    <row r="6" spans="1:18" ht="14.25" thickBot="1">
      <c r="A6" s="2"/>
      <c r="B6" s="658"/>
      <c r="C6" s="663"/>
      <c r="D6" s="663"/>
      <c r="E6" s="141" t="s">
        <v>225</v>
      </c>
      <c r="F6" s="209" t="s">
        <v>3</v>
      </c>
      <c r="G6" s="655"/>
      <c r="H6" s="655"/>
      <c r="I6" s="648"/>
      <c r="J6" s="10"/>
    </row>
    <row r="7" spans="1:18" s="260" customFormat="1" ht="14.25" thickBot="1">
      <c r="A7" s="253"/>
      <c r="B7" s="467" t="s">
        <v>312</v>
      </c>
      <c r="C7" s="399">
        <v>3.6</v>
      </c>
      <c r="D7" s="400">
        <v>0</v>
      </c>
      <c r="E7" s="401">
        <f>C7+D7</f>
        <v>3.6</v>
      </c>
      <c r="F7" s="257" t="s">
        <v>178</v>
      </c>
      <c r="G7" s="210"/>
      <c r="H7" s="210"/>
      <c r="I7" s="218"/>
      <c r="J7" s="412"/>
      <c r="K7" s="259"/>
      <c r="M7" s="158"/>
      <c r="N7" s="261"/>
      <c r="O7" s="261"/>
      <c r="P7" s="748"/>
      <c r="Q7" s="748"/>
      <c r="R7" s="262"/>
    </row>
    <row r="8" spans="1:18" ht="14.25" thickBot="1">
      <c r="A8" s="2"/>
      <c r="B8" s="142" t="s">
        <v>4</v>
      </c>
      <c r="C8" s="402">
        <v>7.1</v>
      </c>
      <c r="D8" s="402">
        <v>7.9</v>
      </c>
      <c r="E8" s="403">
        <f>C8+D8</f>
        <v>15</v>
      </c>
      <c r="F8" s="194" t="s">
        <v>5</v>
      </c>
      <c r="G8" s="146"/>
      <c r="H8" s="157"/>
      <c r="I8" s="143"/>
      <c r="J8" s="10"/>
    </row>
    <row r="9" spans="1:18" ht="14.25" thickBot="1">
      <c r="A9" s="2"/>
      <c r="B9" s="144" t="s">
        <v>6</v>
      </c>
      <c r="C9" s="402">
        <v>6.9</v>
      </c>
      <c r="D9" s="402">
        <v>15.3</v>
      </c>
      <c r="E9" s="404">
        <f>C9+D9</f>
        <v>22.200000000000003</v>
      </c>
      <c r="F9" s="195" t="s">
        <v>5</v>
      </c>
      <c r="G9" s="146"/>
      <c r="H9" s="146"/>
      <c r="I9" s="148"/>
      <c r="J9" s="10"/>
    </row>
    <row r="10" spans="1:18" ht="14.25" thickBot="1">
      <c r="A10" s="2"/>
      <c r="B10" s="144" t="s">
        <v>7</v>
      </c>
      <c r="C10" s="402">
        <v>4</v>
      </c>
      <c r="D10" s="402">
        <v>30.1</v>
      </c>
      <c r="E10" s="404">
        <f>C10+D10</f>
        <v>34.1</v>
      </c>
      <c r="F10" s="195" t="s">
        <v>5</v>
      </c>
      <c r="G10" s="146"/>
      <c r="H10" s="198"/>
      <c r="I10" s="148"/>
      <c r="J10" s="10"/>
    </row>
    <row r="11" spans="1:18" ht="21" customHeight="1" thickTop="1" thickBot="1">
      <c r="A11" s="2"/>
      <c r="B11" s="268" t="s">
        <v>8</v>
      </c>
      <c r="C11" s="405"/>
      <c r="D11" s="406"/>
      <c r="E11" s="407"/>
      <c r="F11" s="195"/>
      <c r="G11" s="149"/>
      <c r="H11" s="173"/>
      <c r="I11" s="280" t="s">
        <v>169</v>
      </c>
      <c r="J11" s="10" t="s">
        <v>9</v>
      </c>
    </row>
    <row r="12" spans="1:18" ht="15" thickTop="1" thickBot="1">
      <c r="A12" s="2"/>
      <c r="B12" s="268" t="s">
        <v>355</v>
      </c>
      <c r="C12" s="408"/>
      <c r="D12" s="402">
        <v>14.8</v>
      </c>
      <c r="E12" s="404">
        <f>C12+D12</f>
        <v>14.8</v>
      </c>
      <c r="F12" s="207" t="s">
        <v>5</v>
      </c>
      <c r="G12" s="146"/>
      <c r="H12" s="294"/>
      <c r="I12" s="148"/>
      <c r="J12" s="10"/>
    </row>
    <row r="13" spans="1:18" ht="21" customHeight="1" thickTop="1" thickBot="1">
      <c r="A13" s="2"/>
      <c r="B13" s="212" t="s">
        <v>226</v>
      </c>
      <c r="C13" s="409"/>
      <c r="D13" s="410"/>
      <c r="E13" s="409"/>
      <c r="F13" s="214"/>
      <c r="G13" s="152"/>
      <c r="H13" s="173"/>
      <c r="I13" s="215" t="s">
        <v>169</v>
      </c>
      <c r="J13" s="10" t="s">
        <v>227</v>
      </c>
      <c r="K13" s="419">
        <f>SUM(H11,H13)</f>
        <v>0</v>
      </c>
    </row>
    <row r="14" spans="1:18">
      <c r="A14" s="2"/>
      <c r="B14" s="2"/>
      <c r="C14" s="2"/>
      <c r="D14" s="2"/>
      <c r="E14" s="2"/>
      <c r="F14" s="3"/>
      <c r="G14" s="2"/>
      <c r="H14" s="2"/>
      <c r="I14" s="2"/>
      <c r="J14" s="10"/>
    </row>
    <row r="15" spans="1:18" ht="14.25" thickBot="1">
      <c r="A15" s="2"/>
      <c r="B15" s="2" t="s">
        <v>10</v>
      </c>
      <c r="C15" s="2"/>
      <c r="D15" s="2"/>
      <c r="E15" s="2"/>
      <c r="F15" s="3"/>
      <c r="G15" s="2"/>
      <c r="H15" s="2"/>
      <c r="I15" s="2"/>
      <c r="J15" s="10"/>
    </row>
    <row r="16" spans="1:18">
      <c r="A16" s="2"/>
      <c r="B16" s="641" t="s">
        <v>228</v>
      </c>
      <c r="C16" s="659" t="s">
        <v>229</v>
      </c>
      <c r="D16" s="660"/>
      <c r="E16" s="654" t="s">
        <v>49</v>
      </c>
      <c r="F16" s="243" t="s">
        <v>2</v>
      </c>
      <c r="G16" s="654" t="s">
        <v>230</v>
      </c>
      <c r="H16" s="654" t="s">
        <v>231</v>
      </c>
      <c r="I16" s="647" t="s">
        <v>232</v>
      </c>
      <c r="J16" s="10"/>
    </row>
    <row r="17" spans="1:10" ht="14.25" thickBot="1">
      <c r="A17" s="2"/>
      <c r="B17" s="658"/>
      <c r="C17" s="661"/>
      <c r="D17" s="662"/>
      <c r="E17" s="663"/>
      <c r="F17" s="141" t="s">
        <v>3</v>
      </c>
      <c r="G17" s="655"/>
      <c r="H17" s="655"/>
      <c r="I17" s="648"/>
      <c r="J17" s="10"/>
    </row>
    <row r="18" spans="1:10" ht="14.25" thickBot="1">
      <c r="A18" s="2"/>
      <c r="B18" s="142" t="s">
        <v>277</v>
      </c>
      <c r="C18" s="752" t="s">
        <v>278</v>
      </c>
      <c r="D18" s="753"/>
      <c r="E18" s="199">
        <v>371</v>
      </c>
      <c r="F18" s="161" t="s">
        <v>198</v>
      </c>
      <c r="G18" s="292"/>
      <c r="H18" s="157"/>
      <c r="I18" s="143"/>
      <c r="J18" s="10"/>
    </row>
    <row r="19" spans="1:10" ht="14.25" thickBot="1">
      <c r="A19" s="2"/>
      <c r="B19" s="144" t="s">
        <v>319</v>
      </c>
      <c r="C19" s="752" t="s">
        <v>320</v>
      </c>
      <c r="D19" s="753"/>
      <c r="E19" s="199">
        <v>25</v>
      </c>
      <c r="F19" s="422" t="s">
        <v>198</v>
      </c>
      <c r="G19" s="149"/>
      <c r="H19" s="174"/>
      <c r="I19" s="148"/>
      <c r="J19" s="10"/>
    </row>
    <row r="20" spans="1:10" ht="15" thickTop="1" thickBot="1">
      <c r="A20" s="2"/>
      <c r="B20" s="220" t="s">
        <v>233</v>
      </c>
      <c r="C20" s="751" t="s">
        <v>234</v>
      </c>
      <c r="D20" s="751"/>
      <c r="E20" s="149">
        <v>5.0000000000000001E-3</v>
      </c>
      <c r="F20" s="207"/>
      <c r="G20" s="147"/>
      <c r="H20" s="279"/>
      <c r="I20" s="219"/>
      <c r="J20" s="10" t="s">
        <v>11</v>
      </c>
    </row>
    <row r="21" spans="1:10" ht="21" customHeight="1" thickTop="1" thickBot="1">
      <c r="A21" s="2"/>
      <c r="B21" s="151" t="s">
        <v>169</v>
      </c>
      <c r="C21" s="152"/>
      <c r="D21" s="153"/>
      <c r="E21" s="152"/>
      <c r="F21" s="154"/>
      <c r="G21" s="152"/>
      <c r="H21" s="173"/>
      <c r="I21" s="155"/>
      <c r="J21" s="10" t="s">
        <v>235</v>
      </c>
    </row>
    <row r="22" spans="1:10">
      <c r="A22" s="2"/>
      <c r="B22" s="2"/>
      <c r="C22" s="2"/>
      <c r="D22" s="2"/>
      <c r="E22" s="2"/>
      <c r="F22" s="3"/>
      <c r="G22" s="2"/>
      <c r="H22" s="2"/>
      <c r="I22" s="2"/>
      <c r="J22" s="10"/>
    </row>
    <row r="23" spans="1:10" ht="14.25" thickBot="1">
      <c r="A23" s="2"/>
      <c r="B23" s="2" t="s">
        <v>12</v>
      </c>
      <c r="C23" s="2"/>
      <c r="D23" s="2"/>
      <c r="E23" s="2"/>
      <c r="F23" s="3"/>
      <c r="G23" s="2"/>
      <c r="H23" s="2"/>
      <c r="I23" s="2"/>
      <c r="J23" s="10"/>
    </row>
    <row r="24" spans="1:10">
      <c r="A24" s="2"/>
      <c r="B24" s="641" t="s">
        <v>228</v>
      </c>
      <c r="C24" s="659" t="s">
        <v>229</v>
      </c>
      <c r="D24" s="660"/>
      <c r="E24" s="654" t="s">
        <v>49</v>
      </c>
      <c r="F24" s="243" t="s">
        <v>2</v>
      </c>
      <c r="G24" s="654" t="s">
        <v>230</v>
      </c>
      <c r="H24" s="654" t="s">
        <v>231</v>
      </c>
      <c r="I24" s="647" t="s">
        <v>232</v>
      </c>
      <c r="J24" s="10"/>
    </row>
    <row r="25" spans="1:10" ht="14.25" thickBot="1">
      <c r="A25" s="2"/>
      <c r="B25" s="658"/>
      <c r="C25" s="661"/>
      <c r="D25" s="662"/>
      <c r="E25" s="663"/>
      <c r="F25" s="141" t="s">
        <v>3</v>
      </c>
      <c r="G25" s="655"/>
      <c r="H25" s="655"/>
      <c r="I25" s="648"/>
      <c r="J25" s="10"/>
    </row>
    <row r="26" spans="1:10" ht="14.25" thickBot="1">
      <c r="A26" s="2"/>
      <c r="B26" s="142" t="s">
        <v>236</v>
      </c>
      <c r="C26" s="240" t="s">
        <v>237</v>
      </c>
      <c r="D26" s="204"/>
      <c r="E26" s="201">
        <v>9.8000000000000007</v>
      </c>
      <c r="F26" s="286" t="s">
        <v>13</v>
      </c>
      <c r="G26" s="281"/>
      <c r="H26" s="157"/>
      <c r="I26" s="143"/>
      <c r="J26" s="10"/>
    </row>
    <row r="27" spans="1:10" ht="14.25" thickBot="1">
      <c r="A27" s="2"/>
      <c r="B27" s="144" t="s">
        <v>291</v>
      </c>
      <c r="C27" s="149" t="s">
        <v>237</v>
      </c>
      <c r="D27" s="150"/>
      <c r="E27" s="201"/>
      <c r="F27" s="289" t="s">
        <v>13</v>
      </c>
      <c r="G27" s="146"/>
      <c r="H27" s="147"/>
      <c r="I27" s="148"/>
      <c r="J27" s="10"/>
    </row>
    <row r="28" spans="1:10" ht="14.25" thickBot="1">
      <c r="A28" s="2"/>
      <c r="B28" s="274" t="s">
        <v>321</v>
      </c>
      <c r="C28" s="149" t="s">
        <v>322</v>
      </c>
      <c r="D28" s="150"/>
      <c r="E28" s="201">
        <v>10.7</v>
      </c>
      <c r="F28" s="485" t="s">
        <v>336</v>
      </c>
      <c r="G28" s="290"/>
      <c r="H28" s="198"/>
      <c r="I28" s="148"/>
      <c r="J28" s="10"/>
    </row>
    <row r="29" spans="1:10" ht="21" customHeight="1" thickTop="1" thickBot="1">
      <c r="A29" s="2"/>
      <c r="B29" s="221" t="s">
        <v>170</v>
      </c>
      <c r="C29" s="149"/>
      <c r="D29" s="156"/>
      <c r="E29" s="240"/>
      <c r="F29" s="207"/>
      <c r="G29" s="149"/>
      <c r="H29" s="173"/>
      <c r="I29" s="219"/>
      <c r="J29" s="10" t="s">
        <v>238</v>
      </c>
    </row>
    <row r="30" spans="1:10" ht="14.25" thickTop="1">
      <c r="A30" s="2"/>
      <c r="B30" s="222" t="s">
        <v>48</v>
      </c>
      <c r="C30" s="203"/>
      <c r="D30" s="193"/>
      <c r="E30" s="172"/>
      <c r="F30" s="239"/>
      <c r="G30" s="203" t="s">
        <v>239</v>
      </c>
      <c r="H30" s="175"/>
      <c r="I30" s="223"/>
      <c r="J30" s="10"/>
    </row>
    <row r="31" spans="1:10" ht="14.25" thickBot="1">
      <c r="A31" s="2"/>
      <c r="B31" s="249" t="s">
        <v>171</v>
      </c>
      <c r="C31" s="204"/>
      <c r="D31" s="241"/>
      <c r="E31" s="240">
        <v>5.0000000000000001E-3</v>
      </c>
      <c r="F31" s="194"/>
      <c r="G31" s="205"/>
      <c r="H31" s="176"/>
      <c r="I31" s="224"/>
      <c r="J31" s="10" t="s">
        <v>240</v>
      </c>
    </row>
    <row r="32" spans="1:10" ht="21" customHeight="1" thickTop="1" thickBot="1">
      <c r="A32" s="2"/>
      <c r="B32" s="225" t="s">
        <v>169</v>
      </c>
      <c r="C32" s="152"/>
      <c r="D32" s="153"/>
      <c r="E32" s="213"/>
      <c r="F32" s="214"/>
      <c r="G32" s="152"/>
      <c r="H32" s="173"/>
      <c r="I32" s="155"/>
      <c r="J32" s="10" t="s">
        <v>241</v>
      </c>
    </row>
    <row r="33" spans="1:14">
      <c r="A33" s="2"/>
      <c r="B33" s="2"/>
      <c r="C33" s="2"/>
      <c r="D33" s="2"/>
      <c r="E33" s="2"/>
      <c r="F33" s="3"/>
      <c r="G33" s="2"/>
      <c r="H33" s="2"/>
      <c r="I33" s="2"/>
      <c r="J33" s="10"/>
    </row>
    <row r="34" spans="1:14" ht="14.25" thickBot="1">
      <c r="A34" s="2"/>
      <c r="B34" s="2" t="s">
        <v>242</v>
      </c>
      <c r="C34" s="2"/>
      <c r="D34" s="2"/>
      <c r="E34" s="2"/>
      <c r="F34" s="3"/>
      <c r="G34" s="2"/>
      <c r="H34" s="2"/>
      <c r="I34" s="2"/>
      <c r="J34" s="10"/>
    </row>
    <row r="35" spans="1:14" ht="14.25" thickBot="1">
      <c r="A35" s="2"/>
      <c r="B35" s="226" t="s">
        <v>243</v>
      </c>
      <c r="C35" s="639" t="s">
        <v>244</v>
      </c>
      <c r="D35" s="640"/>
      <c r="E35" s="227" t="s">
        <v>49</v>
      </c>
      <c r="F35" s="227"/>
      <c r="G35" s="228" t="s">
        <v>245</v>
      </c>
      <c r="H35" s="238" t="s">
        <v>246</v>
      </c>
      <c r="I35" s="229" t="s">
        <v>247</v>
      </c>
      <c r="J35" s="10"/>
    </row>
    <row r="36" spans="1:14" ht="14.25" thickTop="1">
      <c r="A36" s="2"/>
      <c r="B36" s="641" t="s">
        <v>248</v>
      </c>
      <c r="C36" s="230"/>
      <c r="D36" s="231"/>
      <c r="E36" s="233"/>
      <c r="F36" s="243"/>
      <c r="G36" s="233" t="s">
        <v>279</v>
      </c>
      <c r="H36" s="175"/>
      <c r="I36" s="234"/>
      <c r="J36" s="10"/>
      <c r="K36" s="8" t="s">
        <v>324</v>
      </c>
      <c r="L36" s="470" t="s">
        <v>326</v>
      </c>
      <c r="M36" s="469">
        <v>0.03</v>
      </c>
    </row>
    <row r="37" spans="1:14" ht="14.25" thickBot="1">
      <c r="A37" s="2"/>
      <c r="B37" s="642"/>
      <c r="C37" s="691" t="s">
        <v>318</v>
      </c>
      <c r="D37" s="692"/>
      <c r="E37" s="468">
        <v>0.03</v>
      </c>
      <c r="F37" s="141"/>
      <c r="G37" s="293"/>
      <c r="H37" s="176"/>
      <c r="I37" s="237"/>
      <c r="J37" s="10" t="s">
        <v>249</v>
      </c>
      <c r="K37" s="512" t="str">
        <f>算定簿!$P$8</f>
        <v>市Ⅰ</v>
      </c>
      <c r="L37" s="8" t="s">
        <v>325</v>
      </c>
      <c r="M37" s="469">
        <v>2.5000000000000001E-2</v>
      </c>
    </row>
    <row r="38" spans="1:14">
      <c r="A38" s="2"/>
      <c r="B38" s="2"/>
      <c r="C38" s="2"/>
      <c r="D38" s="2"/>
      <c r="E38" s="2"/>
      <c r="F38" s="3"/>
      <c r="G38" s="2"/>
      <c r="H38" s="2"/>
      <c r="I38" s="2"/>
      <c r="J38" s="10"/>
    </row>
    <row r="39" spans="1:14" ht="14.25" thickBot="1">
      <c r="A39" s="2"/>
      <c r="B39" s="2" t="s">
        <v>250</v>
      </c>
      <c r="C39" s="2"/>
      <c r="D39" s="2"/>
      <c r="E39" s="2"/>
      <c r="F39" s="3"/>
      <c r="G39" s="2"/>
      <c r="H39" s="2"/>
      <c r="I39" s="2"/>
      <c r="J39" s="10"/>
    </row>
    <row r="40" spans="1:14" ht="14.25" thickBot="1">
      <c r="A40" s="2"/>
      <c r="B40" s="226" t="s">
        <v>251</v>
      </c>
      <c r="C40" s="639" t="s">
        <v>252</v>
      </c>
      <c r="D40" s="640"/>
      <c r="E40" s="227" t="s">
        <v>49</v>
      </c>
      <c r="F40" s="227"/>
      <c r="G40" s="228" t="s">
        <v>253</v>
      </c>
      <c r="H40" s="238" t="s">
        <v>254</v>
      </c>
      <c r="I40" s="229" t="s">
        <v>255</v>
      </c>
      <c r="J40" s="10"/>
    </row>
    <row r="41" spans="1:14" ht="14.25" thickTop="1">
      <c r="A41" s="2"/>
      <c r="B41" s="641" t="s">
        <v>14</v>
      </c>
      <c r="C41" s="230"/>
      <c r="D41" s="233"/>
      <c r="E41" s="232"/>
      <c r="F41" s="243"/>
      <c r="G41" s="233" t="s">
        <v>280</v>
      </c>
      <c r="H41" s="177"/>
      <c r="I41" s="234"/>
      <c r="J41" s="10"/>
    </row>
    <row r="42" spans="1:14" ht="14.25" thickBot="1">
      <c r="A42" s="2"/>
      <c r="B42" s="642"/>
      <c r="C42" s="749" t="s">
        <v>256</v>
      </c>
      <c r="D42" s="750"/>
      <c r="E42" s="244">
        <f>'[1]基準金額等（参考 県単価）'!$C$44</f>
        <v>7.0000000000000007E-2</v>
      </c>
      <c r="F42" s="235"/>
      <c r="G42" s="236"/>
      <c r="H42" s="176"/>
      <c r="I42" s="237"/>
      <c r="J42" s="10" t="s">
        <v>257</v>
      </c>
    </row>
    <row r="43" spans="1:14">
      <c r="A43" s="2"/>
      <c r="B43" s="2"/>
      <c r="C43" s="2"/>
      <c r="D43" s="2"/>
      <c r="E43" s="2"/>
      <c r="F43" s="3"/>
      <c r="G43" s="2"/>
      <c r="H43" s="2"/>
      <c r="I43" s="2"/>
      <c r="J43" s="10"/>
    </row>
    <row r="44" spans="1:14" ht="14.25" thickBot="1">
      <c r="A44" s="2"/>
      <c r="B44" s="2" t="s">
        <v>258</v>
      </c>
      <c r="G44" s="2"/>
      <c r="H44" s="2"/>
      <c r="I44" s="2"/>
      <c r="J44" s="10"/>
    </row>
    <row r="45" spans="1:14" ht="14.25" thickBot="1">
      <c r="A45" s="2"/>
      <c r="B45" s="226" t="s">
        <v>228</v>
      </c>
      <c r="C45" s="639" t="s">
        <v>229</v>
      </c>
      <c r="D45" s="640"/>
      <c r="E45" s="227" t="s">
        <v>49</v>
      </c>
      <c r="F45" s="227"/>
      <c r="G45" s="228" t="s">
        <v>230</v>
      </c>
      <c r="H45" s="238" t="s">
        <v>231</v>
      </c>
      <c r="I45" s="229" t="s">
        <v>232</v>
      </c>
      <c r="J45" s="8"/>
      <c r="K45" s="2"/>
      <c r="L45" s="2"/>
      <c r="M45" s="2"/>
      <c r="N45" s="10"/>
    </row>
    <row r="46" spans="1:14" ht="14.25" thickTop="1">
      <c r="B46" s="641" t="s">
        <v>259</v>
      </c>
      <c r="C46" s="230"/>
      <c r="D46" s="233"/>
      <c r="E46" s="295"/>
      <c r="F46" s="295"/>
      <c r="G46" s="230" t="s">
        <v>279</v>
      </c>
      <c r="H46" s="298"/>
      <c r="I46" s="234"/>
      <c r="J46" s="8"/>
      <c r="N46" s="11"/>
    </row>
    <row r="47" spans="1:14" ht="14.25" thickBot="1">
      <c r="B47" s="642"/>
      <c r="C47" s="749" t="s">
        <v>260</v>
      </c>
      <c r="D47" s="750"/>
      <c r="E47" s="296">
        <v>0.05</v>
      </c>
      <c r="F47" s="296"/>
      <c r="G47" s="297"/>
      <c r="H47" s="176"/>
      <c r="I47" s="237"/>
      <c r="J47" s="2" t="s">
        <v>261</v>
      </c>
      <c r="N47" s="11"/>
    </row>
    <row r="48" spans="1:14" ht="14.25" thickBot="1"/>
    <row r="49" spans="7:10" ht="21" customHeight="1" thickBot="1">
      <c r="G49" s="2" t="s">
        <v>0</v>
      </c>
      <c r="H49" s="754"/>
      <c r="I49" s="755"/>
      <c r="J49" s="386" t="s">
        <v>224</v>
      </c>
    </row>
  </sheetData>
  <mergeCells count="32">
    <mergeCell ref="P7:Q7"/>
    <mergeCell ref="H49:I49"/>
    <mergeCell ref="B5:B6"/>
    <mergeCell ref="C5:C6"/>
    <mergeCell ref="D5:D6"/>
    <mergeCell ref="G5:G6"/>
    <mergeCell ref="H5:H6"/>
    <mergeCell ref="I5:I6"/>
    <mergeCell ref="B16:B17"/>
    <mergeCell ref="C16:D17"/>
    <mergeCell ref="E16:E17"/>
    <mergeCell ref="C45:D45"/>
    <mergeCell ref="B46:B47"/>
    <mergeCell ref="C47:D47"/>
    <mergeCell ref="H16:H17"/>
    <mergeCell ref="I16:I17"/>
    <mergeCell ref="I24:I25"/>
    <mergeCell ref="C35:D35"/>
    <mergeCell ref="B36:B37"/>
    <mergeCell ref="C37:D37"/>
    <mergeCell ref="C18:D18"/>
    <mergeCell ref="H24:H25"/>
    <mergeCell ref="G24:G25"/>
    <mergeCell ref="E24:E25"/>
    <mergeCell ref="G16:G17"/>
    <mergeCell ref="B41:B42"/>
    <mergeCell ref="C42:D42"/>
    <mergeCell ref="C20:D20"/>
    <mergeCell ref="B24:B25"/>
    <mergeCell ref="C24:D25"/>
    <mergeCell ref="C40:D40"/>
    <mergeCell ref="C19:D19"/>
  </mergeCells>
  <phoneticPr fontId="4"/>
  <pageMargins left="0.7" right="0.7" top="0.75" bottom="0.75" header="0.3" footer="0.3"/>
  <pageSetup paperSize="9" scale="96" orientation="portrait" r:id="rId1"/>
  <colBreaks count="1" manualBreakCount="1">
    <brk id="10" max="48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view="pageBreakPreview" topLeftCell="A31" zoomScaleNormal="100" zoomScaleSheetLayoutView="100" workbookViewId="0">
      <selection activeCell="H47" sqref="H47:I47"/>
    </sheetView>
  </sheetViews>
  <sheetFormatPr defaultRowHeight="13.5"/>
  <cols>
    <col min="1" max="1" width="2.625" style="8" customWidth="1"/>
    <col min="2" max="2" width="10.625" style="8" customWidth="1"/>
    <col min="3" max="5" width="9.125" style="8" customWidth="1"/>
    <col min="6" max="6" width="2.625" style="8" customWidth="1"/>
    <col min="7" max="8" width="10.625" style="8" customWidth="1"/>
    <col min="9" max="9" width="9.625" style="8" customWidth="1"/>
    <col min="10" max="10" width="18" style="11" customWidth="1"/>
    <col min="11" max="11" width="12.375" style="8" customWidth="1"/>
    <col min="12" max="12" width="12.875" style="8" customWidth="1"/>
    <col min="13" max="13" width="6.625" style="8" customWidth="1"/>
    <col min="14" max="16384" width="9" style="8"/>
  </cols>
  <sheetData>
    <row r="1" spans="1:11" ht="13.5" customHeight="1">
      <c r="A1" s="2"/>
      <c r="B1" s="2"/>
      <c r="C1" s="2"/>
      <c r="D1" s="2"/>
      <c r="E1" s="2"/>
      <c r="F1" s="2"/>
      <c r="G1" s="2"/>
      <c r="H1" s="2"/>
      <c r="I1" s="2"/>
      <c r="J1" s="10"/>
    </row>
    <row r="2" spans="1:11" ht="14.25">
      <c r="A2" s="2"/>
      <c r="B2" s="1" t="s">
        <v>268</v>
      </c>
      <c r="C2" s="2"/>
      <c r="D2" s="2"/>
      <c r="E2" s="2"/>
      <c r="F2" s="2"/>
      <c r="G2" s="2"/>
      <c r="H2" s="2"/>
      <c r="I2" s="2"/>
      <c r="J2" s="10"/>
    </row>
    <row r="3" spans="1:11" ht="15" customHeight="1">
      <c r="A3" s="2"/>
      <c r="B3" s="2"/>
      <c r="C3" s="2"/>
      <c r="D3" s="2"/>
      <c r="E3" s="2"/>
      <c r="F3" s="2"/>
      <c r="J3" s="8"/>
    </row>
    <row r="4" spans="1:11" ht="14.25" thickBot="1">
      <c r="A4" s="2"/>
      <c r="B4" s="2" t="s">
        <v>1</v>
      </c>
      <c r="C4" s="2"/>
      <c r="D4" s="2"/>
      <c r="E4" s="2"/>
      <c r="F4" s="2"/>
      <c r="G4" s="2"/>
      <c r="H4" s="2"/>
      <c r="I4" s="2"/>
      <c r="J4" s="10"/>
    </row>
    <row r="5" spans="1:11">
      <c r="A5" s="2"/>
      <c r="B5" s="641" t="s">
        <v>36</v>
      </c>
      <c r="C5" s="654" t="s">
        <v>46</v>
      </c>
      <c r="D5" s="654" t="s">
        <v>47</v>
      </c>
      <c r="E5" s="243" t="s">
        <v>49</v>
      </c>
      <c r="F5" s="208" t="s">
        <v>2</v>
      </c>
      <c r="G5" s="654" t="s">
        <v>158</v>
      </c>
      <c r="H5" s="654" t="s">
        <v>159</v>
      </c>
      <c r="I5" s="647" t="s">
        <v>38</v>
      </c>
      <c r="J5" s="10"/>
    </row>
    <row r="6" spans="1:11" ht="14.25" thickBot="1">
      <c r="A6" s="2"/>
      <c r="B6" s="658"/>
      <c r="C6" s="663"/>
      <c r="D6" s="663"/>
      <c r="E6" s="141" t="s">
        <v>37</v>
      </c>
      <c r="F6" s="209" t="s">
        <v>3</v>
      </c>
      <c r="G6" s="655"/>
      <c r="H6" s="655"/>
      <c r="I6" s="648"/>
      <c r="J6" s="10"/>
    </row>
    <row r="7" spans="1:11" ht="14.25" thickBot="1">
      <c r="A7" s="2"/>
      <c r="B7" s="142" t="s">
        <v>4</v>
      </c>
      <c r="C7" s="201">
        <v>6.9</v>
      </c>
      <c r="D7" s="201">
        <v>0.8</v>
      </c>
      <c r="E7" s="291">
        <f>C7+D7</f>
        <v>7.7</v>
      </c>
      <c r="F7" s="194" t="s">
        <v>5</v>
      </c>
      <c r="G7" s="157"/>
      <c r="H7" s="157"/>
      <c r="I7" s="143"/>
      <c r="J7" s="10"/>
    </row>
    <row r="8" spans="1:11" ht="14.25" thickBot="1">
      <c r="A8" s="2"/>
      <c r="B8" s="144" t="s">
        <v>6</v>
      </c>
      <c r="C8" s="201">
        <v>10.3</v>
      </c>
      <c r="D8" s="201">
        <v>51.3</v>
      </c>
      <c r="E8" s="145">
        <f>C8+D8</f>
        <v>61.599999999999994</v>
      </c>
      <c r="F8" s="195" t="s">
        <v>5</v>
      </c>
      <c r="G8" s="146"/>
      <c r="H8" s="146"/>
      <c r="I8" s="148"/>
      <c r="J8" s="10"/>
    </row>
    <row r="9" spans="1:11" ht="14.25" thickBot="1">
      <c r="A9" s="2"/>
      <c r="B9" s="144" t="s">
        <v>7</v>
      </c>
      <c r="C9" s="201">
        <v>5.0999999999999996</v>
      </c>
      <c r="D9" s="201">
        <v>51.3</v>
      </c>
      <c r="E9" s="145">
        <f>C9+D9</f>
        <v>56.4</v>
      </c>
      <c r="F9" s="195" t="s">
        <v>5</v>
      </c>
      <c r="G9" s="146"/>
      <c r="H9" s="198"/>
      <c r="I9" s="148"/>
      <c r="J9" s="10"/>
    </row>
    <row r="10" spans="1:11" ht="21" customHeight="1" thickTop="1" thickBot="1">
      <c r="A10" s="2"/>
      <c r="B10" s="268" t="s">
        <v>8</v>
      </c>
      <c r="C10" s="287"/>
      <c r="D10" s="288"/>
      <c r="E10" s="206"/>
      <c r="F10" s="195"/>
      <c r="G10" s="149"/>
      <c r="H10" s="173"/>
      <c r="I10" s="280" t="s">
        <v>169</v>
      </c>
      <c r="J10" s="10" t="s">
        <v>9</v>
      </c>
    </row>
    <row r="11" spans="1:11" ht="15" thickTop="1" thickBot="1">
      <c r="A11" s="2"/>
      <c r="B11" s="268" t="s">
        <v>357</v>
      </c>
      <c r="C11" s="202"/>
      <c r="D11" s="201">
        <v>51.3</v>
      </c>
      <c r="E11" s="145">
        <f>C11+D11</f>
        <v>51.3</v>
      </c>
      <c r="F11" s="207" t="s">
        <v>5</v>
      </c>
      <c r="G11" s="146"/>
      <c r="H11" s="294"/>
      <c r="I11" s="148"/>
      <c r="J11" s="10"/>
    </row>
    <row r="12" spans="1:11" ht="21" customHeight="1" thickTop="1" thickBot="1">
      <c r="A12" s="2"/>
      <c r="B12" s="212" t="s">
        <v>226</v>
      </c>
      <c r="C12" s="213"/>
      <c r="D12" s="244"/>
      <c r="E12" s="213"/>
      <c r="F12" s="214"/>
      <c r="G12" s="152"/>
      <c r="H12" s="173"/>
      <c r="I12" s="215" t="s">
        <v>169</v>
      </c>
      <c r="J12" s="10" t="s">
        <v>227</v>
      </c>
      <c r="K12" s="419">
        <f>SUM(H10,H12)</f>
        <v>0</v>
      </c>
    </row>
    <row r="13" spans="1:11">
      <c r="A13" s="2"/>
      <c r="B13" s="2"/>
      <c r="C13" s="2"/>
      <c r="D13" s="2"/>
      <c r="E13" s="2"/>
      <c r="F13" s="3"/>
      <c r="G13" s="2"/>
      <c r="H13" s="2"/>
      <c r="I13" s="2"/>
      <c r="J13" s="10"/>
    </row>
    <row r="14" spans="1:11" ht="14.25" thickBot="1">
      <c r="A14" s="2"/>
      <c r="B14" s="2" t="s">
        <v>10</v>
      </c>
      <c r="C14" s="2"/>
      <c r="D14" s="2"/>
      <c r="E14" s="2"/>
      <c r="F14" s="3"/>
      <c r="G14" s="2"/>
      <c r="H14" s="2"/>
      <c r="I14" s="2"/>
      <c r="J14" s="10"/>
    </row>
    <row r="15" spans="1:11">
      <c r="A15" s="2"/>
      <c r="B15" s="641" t="s">
        <v>36</v>
      </c>
      <c r="C15" s="659" t="s">
        <v>160</v>
      </c>
      <c r="D15" s="660"/>
      <c r="E15" s="654" t="s">
        <v>49</v>
      </c>
      <c r="F15" s="243" t="s">
        <v>2</v>
      </c>
      <c r="G15" s="654" t="s">
        <v>158</v>
      </c>
      <c r="H15" s="654" t="s">
        <v>159</v>
      </c>
      <c r="I15" s="647" t="s">
        <v>38</v>
      </c>
      <c r="J15" s="10"/>
    </row>
    <row r="16" spans="1:11" ht="14.25" thickBot="1">
      <c r="A16" s="2"/>
      <c r="B16" s="658"/>
      <c r="C16" s="661"/>
      <c r="D16" s="662"/>
      <c r="E16" s="655"/>
      <c r="F16" s="141" t="s">
        <v>3</v>
      </c>
      <c r="G16" s="655"/>
      <c r="H16" s="655"/>
      <c r="I16" s="648"/>
      <c r="J16" s="10"/>
    </row>
    <row r="17" spans="1:10">
      <c r="A17" s="2"/>
      <c r="B17" s="142"/>
      <c r="C17" s="752"/>
      <c r="D17" s="753"/>
      <c r="E17" s="299"/>
      <c r="F17" s="161"/>
      <c r="G17" s="292"/>
      <c r="H17" s="157"/>
      <c r="I17" s="143"/>
      <c r="J17" s="10"/>
    </row>
    <row r="18" spans="1:10" ht="14.25" thickBot="1">
      <c r="A18" s="2"/>
      <c r="B18" s="220" t="s">
        <v>173</v>
      </c>
      <c r="C18" s="751" t="s">
        <v>174</v>
      </c>
      <c r="D18" s="751"/>
      <c r="E18" s="149">
        <v>5.0000000000000001E-3</v>
      </c>
      <c r="F18" s="207"/>
      <c r="G18" s="147"/>
      <c r="H18" s="172"/>
      <c r="I18" s="148"/>
      <c r="J18" s="10" t="s">
        <v>11</v>
      </c>
    </row>
    <row r="19" spans="1:10" ht="21" customHeight="1" thickTop="1" thickBot="1">
      <c r="A19" s="2"/>
      <c r="B19" s="151" t="s">
        <v>169</v>
      </c>
      <c r="C19" s="152"/>
      <c r="D19" s="153"/>
      <c r="E19" s="152"/>
      <c r="F19" s="154"/>
      <c r="G19" s="152"/>
      <c r="H19" s="173"/>
      <c r="I19" s="155"/>
      <c r="J19" s="10" t="s">
        <v>235</v>
      </c>
    </row>
    <row r="20" spans="1:10">
      <c r="A20" s="2"/>
      <c r="B20" s="2"/>
      <c r="C20" s="2"/>
      <c r="D20" s="2"/>
      <c r="E20" s="2"/>
      <c r="F20" s="3"/>
      <c r="G20" s="2"/>
      <c r="H20" s="2"/>
      <c r="I20" s="2"/>
      <c r="J20" s="10"/>
    </row>
    <row r="21" spans="1:10" ht="14.25" thickBot="1">
      <c r="A21" s="2"/>
      <c r="B21" s="2" t="s">
        <v>12</v>
      </c>
      <c r="C21" s="2"/>
      <c r="D21" s="2"/>
      <c r="E21" s="2"/>
      <c r="F21" s="3"/>
      <c r="G21" s="2"/>
      <c r="H21" s="2"/>
      <c r="I21" s="2"/>
      <c r="J21" s="10"/>
    </row>
    <row r="22" spans="1:10">
      <c r="A22" s="2"/>
      <c r="B22" s="641" t="s">
        <v>36</v>
      </c>
      <c r="C22" s="659" t="s">
        <v>160</v>
      </c>
      <c r="D22" s="660"/>
      <c r="E22" s="654" t="s">
        <v>49</v>
      </c>
      <c r="F22" s="243" t="s">
        <v>2</v>
      </c>
      <c r="G22" s="654" t="s">
        <v>158</v>
      </c>
      <c r="H22" s="654" t="s">
        <v>159</v>
      </c>
      <c r="I22" s="647" t="s">
        <v>38</v>
      </c>
      <c r="J22" s="10"/>
    </row>
    <row r="23" spans="1:10" ht="14.25" thickBot="1">
      <c r="A23" s="2"/>
      <c r="B23" s="658"/>
      <c r="C23" s="661"/>
      <c r="D23" s="662"/>
      <c r="E23" s="663"/>
      <c r="F23" s="141" t="s">
        <v>3</v>
      </c>
      <c r="G23" s="655"/>
      <c r="H23" s="655"/>
      <c r="I23" s="648"/>
      <c r="J23" s="10"/>
    </row>
    <row r="24" spans="1:10" ht="14.25" thickBot="1">
      <c r="A24" s="2"/>
      <c r="B24" s="142" t="s">
        <v>236</v>
      </c>
      <c r="C24" s="240" t="s">
        <v>237</v>
      </c>
      <c r="D24" s="217"/>
      <c r="E24" s="201">
        <v>51.3</v>
      </c>
      <c r="F24" s="257" t="s">
        <v>13</v>
      </c>
      <c r="G24" s="281"/>
      <c r="H24" s="210"/>
      <c r="I24" s="211"/>
      <c r="J24" s="10"/>
    </row>
    <row r="25" spans="1:10" ht="14.25" thickBot="1">
      <c r="A25" s="2"/>
      <c r="B25" s="144" t="s">
        <v>291</v>
      </c>
      <c r="C25" s="149" t="s">
        <v>237</v>
      </c>
      <c r="D25" s="150"/>
      <c r="E25" s="201"/>
      <c r="F25" s="289" t="s">
        <v>13</v>
      </c>
      <c r="G25" s="146"/>
      <c r="H25" s="147"/>
      <c r="I25" s="148"/>
      <c r="J25" s="10"/>
    </row>
    <row r="26" spans="1:10" ht="14.25" thickBot="1">
      <c r="A26" s="2"/>
      <c r="B26" s="274" t="s">
        <v>321</v>
      </c>
      <c r="C26" s="149" t="s">
        <v>322</v>
      </c>
      <c r="D26" s="150"/>
      <c r="E26" s="201">
        <v>20.399999999999999</v>
      </c>
      <c r="F26" s="485" t="s">
        <v>336</v>
      </c>
      <c r="G26" s="290"/>
      <c r="H26" s="198"/>
      <c r="I26" s="148"/>
      <c r="J26" s="10"/>
    </row>
    <row r="27" spans="1:10" ht="21" customHeight="1" thickTop="1" thickBot="1">
      <c r="A27" s="2"/>
      <c r="B27" s="221" t="s">
        <v>170</v>
      </c>
      <c r="C27" s="149"/>
      <c r="D27" s="156"/>
      <c r="E27" s="240"/>
      <c r="F27" s="207"/>
      <c r="G27" s="149"/>
      <c r="H27" s="173"/>
      <c r="I27" s="219"/>
      <c r="J27" s="10" t="s">
        <v>238</v>
      </c>
    </row>
    <row r="28" spans="1:10" ht="14.25" thickTop="1">
      <c r="A28" s="2"/>
      <c r="B28" s="222" t="s">
        <v>48</v>
      </c>
      <c r="C28" s="203"/>
      <c r="D28" s="193"/>
      <c r="E28" s="172"/>
      <c r="F28" s="239"/>
      <c r="G28" s="203" t="s">
        <v>239</v>
      </c>
      <c r="H28" s="175"/>
      <c r="I28" s="223"/>
      <c r="J28" s="10"/>
    </row>
    <row r="29" spans="1:10" ht="14.25" thickBot="1">
      <c r="A29" s="2"/>
      <c r="B29" s="249" t="s">
        <v>171</v>
      </c>
      <c r="C29" s="204"/>
      <c r="D29" s="241"/>
      <c r="E29" s="240">
        <v>5.0000000000000001E-3</v>
      </c>
      <c r="F29" s="194"/>
      <c r="G29" s="205"/>
      <c r="H29" s="176"/>
      <c r="I29" s="224"/>
      <c r="J29" s="10" t="s">
        <v>240</v>
      </c>
    </row>
    <row r="30" spans="1:10" ht="21" customHeight="1" thickTop="1" thickBot="1">
      <c r="A30" s="2"/>
      <c r="B30" s="225" t="s">
        <v>169</v>
      </c>
      <c r="C30" s="152"/>
      <c r="D30" s="153"/>
      <c r="E30" s="213"/>
      <c r="F30" s="214"/>
      <c r="G30" s="152"/>
      <c r="H30" s="173"/>
      <c r="I30" s="155"/>
      <c r="J30" s="10" t="s">
        <v>241</v>
      </c>
    </row>
    <row r="31" spans="1:10">
      <c r="A31" s="2"/>
      <c r="B31" s="2"/>
      <c r="C31" s="2"/>
      <c r="D31" s="2"/>
      <c r="E31" s="2"/>
      <c r="F31" s="3"/>
      <c r="G31" s="2"/>
      <c r="H31" s="2"/>
      <c r="I31" s="2"/>
      <c r="J31" s="10"/>
    </row>
    <row r="32" spans="1:10" ht="14.25" thickBot="1">
      <c r="A32" s="2"/>
      <c r="B32" s="2" t="s">
        <v>242</v>
      </c>
      <c r="C32" s="2"/>
      <c r="D32" s="2"/>
      <c r="E32" s="2"/>
      <c r="F32" s="3"/>
      <c r="G32" s="2"/>
      <c r="H32" s="2"/>
      <c r="I32" s="2"/>
      <c r="J32" s="10"/>
    </row>
    <row r="33" spans="1:14" ht="14.25" thickBot="1">
      <c r="A33" s="2"/>
      <c r="B33" s="226" t="s">
        <v>36</v>
      </c>
      <c r="C33" s="639" t="s">
        <v>160</v>
      </c>
      <c r="D33" s="640"/>
      <c r="E33" s="227" t="s">
        <v>49</v>
      </c>
      <c r="F33" s="227"/>
      <c r="G33" s="228" t="s">
        <v>158</v>
      </c>
      <c r="H33" s="238" t="s">
        <v>159</v>
      </c>
      <c r="I33" s="229" t="s">
        <v>38</v>
      </c>
      <c r="J33" s="10"/>
    </row>
    <row r="34" spans="1:14" ht="14.25" thickTop="1">
      <c r="A34" s="2"/>
      <c r="B34" s="641" t="s">
        <v>263</v>
      </c>
      <c r="C34" s="230"/>
      <c r="D34" s="231"/>
      <c r="E34" s="233"/>
      <c r="F34" s="243"/>
      <c r="G34" s="233" t="s">
        <v>279</v>
      </c>
      <c r="H34" s="175"/>
      <c r="I34" s="234"/>
      <c r="J34" s="10"/>
      <c r="K34" s="8" t="s">
        <v>324</v>
      </c>
      <c r="L34" s="470" t="s">
        <v>326</v>
      </c>
      <c r="M34" s="469">
        <v>0.03</v>
      </c>
    </row>
    <row r="35" spans="1:14" ht="14.25" thickBot="1">
      <c r="A35" s="2"/>
      <c r="B35" s="642"/>
      <c r="C35" s="691" t="s">
        <v>317</v>
      </c>
      <c r="D35" s="692"/>
      <c r="E35" s="468">
        <v>0.03</v>
      </c>
      <c r="F35" s="141"/>
      <c r="G35" s="293"/>
      <c r="H35" s="176"/>
      <c r="I35" s="237"/>
      <c r="J35" s="10" t="s">
        <v>249</v>
      </c>
      <c r="K35" s="512" t="str">
        <f>算定簿!$P$8</f>
        <v>市Ⅰ</v>
      </c>
      <c r="L35" s="8" t="s">
        <v>325</v>
      </c>
      <c r="M35" s="469">
        <v>2.5000000000000001E-2</v>
      </c>
    </row>
    <row r="36" spans="1:14">
      <c r="A36" s="2"/>
      <c r="B36" s="2"/>
      <c r="C36" s="2"/>
      <c r="D36" s="2"/>
      <c r="E36" s="2"/>
      <c r="F36" s="3"/>
      <c r="G36" s="2"/>
      <c r="H36" s="2"/>
      <c r="I36" s="2"/>
      <c r="J36" s="10"/>
    </row>
    <row r="37" spans="1:14" ht="14.25" thickBot="1">
      <c r="A37" s="2"/>
      <c r="B37" s="2" t="s">
        <v>250</v>
      </c>
      <c r="C37" s="2"/>
      <c r="D37" s="2"/>
      <c r="E37" s="2"/>
      <c r="F37" s="3"/>
      <c r="G37" s="2"/>
      <c r="H37" s="2"/>
      <c r="I37" s="2"/>
      <c r="J37" s="10"/>
    </row>
    <row r="38" spans="1:14" ht="14.25" thickBot="1">
      <c r="A38" s="2"/>
      <c r="B38" s="226" t="s">
        <v>36</v>
      </c>
      <c r="C38" s="639" t="s">
        <v>160</v>
      </c>
      <c r="D38" s="640"/>
      <c r="E38" s="227" t="s">
        <v>49</v>
      </c>
      <c r="F38" s="227"/>
      <c r="G38" s="228" t="s">
        <v>158</v>
      </c>
      <c r="H38" s="238" t="s">
        <v>159</v>
      </c>
      <c r="I38" s="229" t="s">
        <v>38</v>
      </c>
      <c r="J38" s="10"/>
    </row>
    <row r="39" spans="1:14" ht="14.25" thickTop="1">
      <c r="A39" s="2"/>
      <c r="B39" s="641" t="s">
        <v>14</v>
      </c>
      <c r="C39" s="230"/>
      <c r="D39" s="233"/>
      <c r="E39" s="232"/>
      <c r="F39" s="243"/>
      <c r="G39" s="233" t="s">
        <v>280</v>
      </c>
      <c r="H39" s="177"/>
      <c r="I39" s="234"/>
      <c r="J39" s="10"/>
    </row>
    <row r="40" spans="1:14" ht="14.25" thickBot="1">
      <c r="A40" s="2"/>
      <c r="B40" s="642"/>
      <c r="C40" s="749" t="s">
        <v>264</v>
      </c>
      <c r="D40" s="750"/>
      <c r="E40" s="244">
        <f>'[1]基準金額等（参考 県単価）'!$C$44</f>
        <v>7.0000000000000007E-2</v>
      </c>
      <c r="F40" s="235"/>
      <c r="G40" s="236"/>
      <c r="H40" s="176"/>
      <c r="I40" s="237"/>
      <c r="J40" s="10" t="s">
        <v>257</v>
      </c>
    </row>
    <row r="41" spans="1:14">
      <c r="A41" s="2"/>
      <c r="B41" s="2"/>
      <c r="C41" s="2"/>
      <c r="D41" s="2"/>
      <c r="E41" s="2"/>
      <c r="F41" s="3"/>
      <c r="G41" s="2"/>
      <c r="H41" s="2"/>
      <c r="I41" s="2"/>
      <c r="J41" s="10"/>
    </row>
    <row r="42" spans="1:14" ht="14.25" thickBot="1">
      <c r="A42" s="2"/>
      <c r="B42" s="2" t="s">
        <v>258</v>
      </c>
      <c r="G42" s="2"/>
      <c r="H42" s="2"/>
      <c r="I42" s="2"/>
      <c r="J42" s="10"/>
    </row>
    <row r="43" spans="1:14" ht="14.25" thickBot="1">
      <c r="A43" s="2"/>
      <c r="B43" s="226" t="s">
        <v>36</v>
      </c>
      <c r="C43" s="639" t="s">
        <v>160</v>
      </c>
      <c r="D43" s="640"/>
      <c r="E43" s="227" t="s">
        <v>49</v>
      </c>
      <c r="F43" s="227"/>
      <c r="G43" s="228" t="s">
        <v>158</v>
      </c>
      <c r="H43" s="238" t="s">
        <v>159</v>
      </c>
      <c r="I43" s="229" t="s">
        <v>38</v>
      </c>
      <c r="J43" s="8"/>
      <c r="K43" s="2"/>
      <c r="L43" s="2"/>
      <c r="M43" s="2"/>
      <c r="N43" s="10"/>
    </row>
    <row r="44" spans="1:14" ht="14.25" thickTop="1">
      <c r="B44" s="641" t="s">
        <v>259</v>
      </c>
      <c r="C44" s="230"/>
      <c r="D44" s="233"/>
      <c r="E44" s="295"/>
      <c r="F44" s="295"/>
      <c r="G44" s="233" t="s">
        <v>279</v>
      </c>
      <c r="H44" s="298"/>
      <c r="I44" s="234"/>
      <c r="J44" s="8"/>
      <c r="N44" s="11"/>
    </row>
    <row r="45" spans="1:14" ht="14.25" thickBot="1">
      <c r="B45" s="642"/>
      <c r="C45" s="749" t="s">
        <v>265</v>
      </c>
      <c r="D45" s="750"/>
      <c r="E45" s="296">
        <v>0.05</v>
      </c>
      <c r="F45" s="296"/>
      <c r="G45" s="297"/>
      <c r="H45" s="176"/>
      <c r="I45" s="237"/>
      <c r="J45" s="2" t="s">
        <v>266</v>
      </c>
      <c r="N45" s="11"/>
    </row>
    <row r="46" spans="1:14" ht="14.25" thickBot="1"/>
    <row r="47" spans="1:14" ht="21" customHeight="1" thickBot="1">
      <c r="G47" s="2" t="s">
        <v>0</v>
      </c>
      <c r="H47" s="754"/>
      <c r="I47" s="755"/>
      <c r="J47" s="386" t="s">
        <v>262</v>
      </c>
    </row>
  </sheetData>
  <mergeCells count="30">
    <mergeCell ref="H47:I47"/>
    <mergeCell ref="B5:B6"/>
    <mergeCell ref="C5:C6"/>
    <mergeCell ref="D5:D6"/>
    <mergeCell ref="G5:G6"/>
    <mergeCell ref="H5:H6"/>
    <mergeCell ref="I5:I6"/>
    <mergeCell ref="B15:B16"/>
    <mergeCell ref="C15:D16"/>
    <mergeCell ref="E15:E16"/>
    <mergeCell ref="C43:D43"/>
    <mergeCell ref="B44:B45"/>
    <mergeCell ref="C45:D45"/>
    <mergeCell ref="H15:H16"/>
    <mergeCell ref="I15:I16"/>
    <mergeCell ref="I22:I23"/>
    <mergeCell ref="B34:B35"/>
    <mergeCell ref="C35:D35"/>
    <mergeCell ref="C17:D17"/>
    <mergeCell ref="B39:B40"/>
    <mergeCell ref="C40:D40"/>
    <mergeCell ref="C18:D18"/>
    <mergeCell ref="B22:B23"/>
    <mergeCell ref="C22:D23"/>
    <mergeCell ref="H22:H23"/>
    <mergeCell ref="G22:G23"/>
    <mergeCell ref="C38:D38"/>
    <mergeCell ref="E22:E23"/>
    <mergeCell ref="G15:G16"/>
    <mergeCell ref="C33:D33"/>
  </mergeCells>
  <phoneticPr fontId="3"/>
  <pageMargins left="0.7" right="0.7" top="0.75" bottom="0.75" header="0.3" footer="0.3"/>
  <pageSetup paperSize="9" scale="9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J12"/>
  <sheetViews>
    <sheetView view="pageBreakPreview" zoomScale="106" zoomScaleNormal="75" zoomScaleSheetLayoutView="106" workbookViewId="0">
      <selection activeCell="H5" sqref="H5:I8"/>
    </sheetView>
  </sheetViews>
  <sheetFormatPr defaultRowHeight="13.5"/>
  <cols>
    <col min="1" max="1" width="2.75" style="8" customWidth="1"/>
    <col min="2" max="2" width="11.625" style="8" customWidth="1"/>
    <col min="3" max="6" width="9" style="8"/>
    <col min="7" max="7" width="4.625" style="9" customWidth="1"/>
    <col min="8" max="9" width="11.125" style="8" customWidth="1"/>
    <col min="10" max="10" width="9.875" style="8" customWidth="1"/>
    <col min="11" max="16384" width="9" style="8"/>
  </cols>
  <sheetData>
    <row r="1" spans="2:10" s="2" customFormat="1" ht="22.5" customHeight="1">
      <c r="B1" s="1" t="s">
        <v>125</v>
      </c>
      <c r="G1" s="3"/>
      <c r="I1" s="4"/>
    </row>
    <row r="2" spans="2:10" s="2" customFormat="1" ht="25.5" customHeight="1" thickBot="1">
      <c r="B2" s="2" t="s">
        <v>15</v>
      </c>
      <c r="G2" s="3"/>
    </row>
    <row r="3" spans="2:10" s="2" customFormat="1">
      <c r="B3" s="760" t="s">
        <v>163</v>
      </c>
      <c r="C3" s="756" t="s">
        <v>44</v>
      </c>
      <c r="D3" s="756" t="s">
        <v>343</v>
      </c>
      <c r="E3" s="756" t="s">
        <v>45</v>
      </c>
      <c r="F3" s="162" t="s">
        <v>50</v>
      </c>
      <c r="G3" s="163" t="s">
        <v>2</v>
      </c>
      <c r="H3" s="756" t="s">
        <v>161</v>
      </c>
      <c r="I3" s="756" t="s">
        <v>162</v>
      </c>
      <c r="J3" s="758" t="s">
        <v>38</v>
      </c>
    </row>
    <row r="4" spans="2:10" s="2" customFormat="1" ht="14.25" thickBot="1">
      <c r="B4" s="761"/>
      <c r="C4" s="757"/>
      <c r="D4" s="757"/>
      <c r="E4" s="757"/>
      <c r="F4" s="522" t="s">
        <v>164</v>
      </c>
      <c r="G4" s="521" t="s">
        <v>3</v>
      </c>
      <c r="H4" s="757"/>
      <c r="I4" s="757"/>
      <c r="J4" s="759"/>
    </row>
    <row r="5" spans="2:10" s="2" customFormat="1" ht="18" customHeight="1" thickBot="1">
      <c r="B5" s="526" t="s">
        <v>352</v>
      </c>
      <c r="C5" s="525">
        <v>0.5</v>
      </c>
      <c r="D5" s="525">
        <v>0.5</v>
      </c>
      <c r="E5" s="525">
        <v>0.5</v>
      </c>
      <c r="F5" s="527">
        <f>SUM(C5:E5)</f>
        <v>1.5</v>
      </c>
      <c r="G5" s="520" t="s">
        <v>353</v>
      </c>
      <c r="H5" s="64"/>
      <c r="I5" s="64"/>
      <c r="J5" s="524"/>
    </row>
    <row r="6" spans="2:10" s="2" customFormat="1" ht="18" customHeight="1" thickBot="1">
      <c r="B6" s="164" t="s">
        <v>4</v>
      </c>
      <c r="C6" s="523">
        <v>0.5</v>
      </c>
      <c r="D6" s="523"/>
      <c r="E6" s="523">
        <v>0.5</v>
      </c>
      <c r="F6" s="166">
        <f>SUM(C6:E6)</f>
        <v>1</v>
      </c>
      <c r="G6" s="62" t="s">
        <v>5</v>
      </c>
      <c r="H6" s="63"/>
      <c r="I6" s="63"/>
      <c r="J6" s="167"/>
    </row>
    <row r="7" spans="2:10" s="2" customFormat="1" ht="18" customHeight="1" thickBot="1">
      <c r="B7" s="168" t="s">
        <v>6</v>
      </c>
      <c r="C7" s="165"/>
      <c r="D7" s="165">
        <v>0.5</v>
      </c>
      <c r="E7" s="165"/>
      <c r="F7" s="169">
        <f>SUM(C7:E7)</f>
        <v>0.5</v>
      </c>
      <c r="G7" s="6" t="s">
        <v>5</v>
      </c>
      <c r="H7" s="7"/>
      <c r="I7" s="180"/>
      <c r="J7" s="65"/>
    </row>
    <row r="8" spans="2:10" s="2" customFormat="1" ht="27" customHeight="1" thickTop="1" thickBot="1">
      <c r="B8" s="170" t="s">
        <v>133</v>
      </c>
      <c r="C8" s="171"/>
      <c r="D8" s="506"/>
      <c r="E8" s="171"/>
      <c r="F8" s="66"/>
      <c r="G8" s="67"/>
      <c r="H8" s="178"/>
      <c r="I8" s="181"/>
      <c r="J8" s="179"/>
    </row>
    <row r="9" spans="2:10" s="2" customFormat="1">
      <c r="G9" s="3"/>
    </row>
    <row r="10" spans="2:10" s="2" customFormat="1">
      <c r="G10" s="3"/>
    </row>
    <row r="11" spans="2:10" s="2" customFormat="1">
      <c r="G11" s="3"/>
    </row>
    <row r="12" spans="2:10" s="2" customFormat="1">
      <c r="G12" s="3"/>
    </row>
  </sheetData>
  <mergeCells count="7">
    <mergeCell ref="I3:I4"/>
    <mergeCell ref="J3:J4"/>
    <mergeCell ref="B3:B4"/>
    <mergeCell ref="C3:C4"/>
    <mergeCell ref="E3:E4"/>
    <mergeCell ref="H3:H4"/>
    <mergeCell ref="D3:D4"/>
  </mergeCells>
  <phoneticPr fontId="2"/>
  <printOptions gridLinesSet="0"/>
  <pageMargins left="1.04" right="0.5" top="1.1811023622047245" bottom="0.98425196850393704" header="0.51181102362204722" footer="0.51181102362204722"/>
  <pageSetup paperSize="9" orientation="portrait" horizontalDpi="300" verticalDpi="300" r:id="rId1"/>
  <headerFooter alignWithMargins="0">
    <oddHeader>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"/>
  <sheetViews>
    <sheetView view="pageBreakPreview" zoomScaleNormal="100" zoomScaleSheetLayoutView="100" workbookViewId="0">
      <selection activeCell="J16" sqref="J16"/>
    </sheetView>
  </sheetViews>
  <sheetFormatPr defaultRowHeight="13.5"/>
  <cols>
    <col min="1" max="1" width="2.75" style="8" customWidth="1"/>
    <col min="2" max="2" width="11.625" style="8" customWidth="1"/>
    <col min="3" max="4" width="9" style="8"/>
    <col min="5" max="5" width="9.625" style="8" bestFit="1" customWidth="1"/>
    <col min="6" max="6" width="6.625" style="9" customWidth="1"/>
    <col min="7" max="8" width="11.125" style="8" customWidth="1"/>
    <col min="9" max="9" width="11.5" style="8" customWidth="1"/>
    <col min="10" max="16384" width="9" style="8"/>
  </cols>
  <sheetData>
    <row r="1" spans="2:10" s="2" customFormat="1" ht="22.5" customHeight="1">
      <c r="B1" s="1" t="s">
        <v>126</v>
      </c>
      <c r="F1" s="3"/>
      <c r="H1" s="4"/>
    </row>
    <row r="2" spans="2:10" s="2" customFormat="1" ht="25.5" customHeight="1" thickBot="1">
      <c r="B2" s="2" t="s">
        <v>116</v>
      </c>
      <c r="F2" s="3"/>
    </row>
    <row r="3" spans="2:10" s="2" customFormat="1">
      <c r="B3" s="770" t="s">
        <v>112</v>
      </c>
      <c r="C3" s="771"/>
      <c r="D3" s="772"/>
      <c r="E3" s="756" t="s">
        <v>50</v>
      </c>
      <c r="F3" s="756" t="s">
        <v>113</v>
      </c>
      <c r="G3" s="756" t="s">
        <v>165</v>
      </c>
      <c r="H3" s="756" t="s">
        <v>162</v>
      </c>
      <c r="I3" s="758" t="s">
        <v>114</v>
      </c>
    </row>
    <row r="4" spans="2:10" s="2" customFormat="1" ht="14.25" thickBot="1">
      <c r="B4" s="773"/>
      <c r="C4" s="774"/>
      <c r="D4" s="775"/>
      <c r="E4" s="768"/>
      <c r="F4" s="768"/>
      <c r="G4" s="768"/>
      <c r="H4" s="768"/>
      <c r="I4" s="769"/>
    </row>
    <row r="5" spans="2:10" s="2" customFormat="1" ht="18" customHeight="1">
      <c r="B5" s="762" t="s">
        <v>115</v>
      </c>
      <c r="C5" s="763"/>
      <c r="D5" s="764"/>
      <c r="E5" s="5">
        <v>0.1</v>
      </c>
      <c r="F5" s="6" t="s">
        <v>166</v>
      </c>
      <c r="G5" s="7"/>
      <c r="H5" s="488"/>
      <c r="I5" s="492" t="s">
        <v>339</v>
      </c>
      <c r="J5" s="489">
        <f>ROUNDDOWN(E5*G5,0)</f>
        <v>0</v>
      </c>
    </row>
    <row r="6" spans="2:10" s="2" customFormat="1" ht="18" customHeight="1" thickBot="1">
      <c r="B6" s="762" t="s">
        <v>267</v>
      </c>
      <c r="C6" s="763"/>
      <c r="D6" s="764"/>
      <c r="E6" s="5">
        <v>0.1</v>
      </c>
      <c r="F6" s="6" t="s">
        <v>167</v>
      </c>
      <c r="G6" s="7"/>
      <c r="H6" s="488"/>
      <c r="I6" s="148"/>
      <c r="J6" s="489">
        <f>ROUNDDOWN(E6*G6,0)</f>
        <v>0</v>
      </c>
    </row>
    <row r="7" spans="2:10" s="2" customFormat="1" ht="27" customHeight="1" thickTop="1" thickBot="1">
      <c r="B7" s="765" t="s">
        <v>134</v>
      </c>
      <c r="C7" s="766"/>
      <c r="D7" s="767"/>
      <c r="E7" s="66"/>
      <c r="F7" s="67"/>
      <c r="G7" s="178"/>
      <c r="H7" s="181"/>
      <c r="I7" s="490"/>
    </row>
    <row r="8" spans="2:10" s="2" customFormat="1">
      <c r="F8" s="3"/>
    </row>
    <row r="9" spans="2:10" s="2" customFormat="1">
      <c r="F9" s="3"/>
    </row>
    <row r="10" spans="2:10" s="2" customFormat="1">
      <c r="F10" s="3"/>
    </row>
    <row r="11" spans="2:10" s="2" customFormat="1">
      <c r="F11" s="3"/>
    </row>
  </sheetData>
  <mergeCells count="9">
    <mergeCell ref="B5:D5"/>
    <mergeCell ref="B6:D6"/>
    <mergeCell ref="B7:D7"/>
    <mergeCell ref="G3:G4"/>
    <mergeCell ref="I3:I4"/>
    <mergeCell ref="B3:D4"/>
    <mergeCell ref="E3:E4"/>
    <mergeCell ref="F3:F4"/>
    <mergeCell ref="H3:H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業務委託費内訳書</vt:lpstr>
      <vt:lpstr>算定簿</vt:lpstr>
      <vt:lpstr>C工程</vt:lpstr>
      <vt:lpstr>E工程</vt:lpstr>
      <vt:lpstr>FⅠ工程</vt:lpstr>
      <vt:lpstr>FⅡ-1工程</vt:lpstr>
      <vt:lpstr>打合経費</vt:lpstr>
      <vt:lpstr>成果検定</vt:lpstr>
      <vt:lpstr>C工程!Print_Area</vt:lpstr>
      <vt:lpstr>E工程!Print_Area</vt:lpstr>
      <vt:lpstr>FⅠ工程!Print_Area</vt:lpstr>
      <vt:lpstr>'FⅡ-1工程'!Print_Area</vt:lpstr>
      <vt:lpstr>業務委託費内訳書!Print_Area</vt:lpstr>
      <vt:lpstr>算定簿!Print_Area</vt:lpstr>
      <vt:lpstr>成果検定!Print_Area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算定簿</dc:title>
  <dc:creator>駒ヶ根市</dc:creator>
  <cp:lastModifiedBy>竹下 実希弥</cp:lastModifiedBy>
  <cp:lastPrinted>2025-05-02T01:33:45Z</cp:lastPrinted>
  <dcterms:created xsi:type="dcterms:W3CDTF">1997-08-27T04:52:06Z</dcterms:created>
  <dcterms:modified xsi:type="dcterms:W3CDTF">2025-05-02T05:01:35Z</dcterms:modified>
</cp:coreProperties>
</file>