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6300" tabRatio="632" activeTab="0"/>
  </bookViews>
  <sheets>
    <sheet name="経営計画" sheetId="1" r:id="rId1"/>
    <sheet name="経営目標" sheetId="2" r:id="rId2"/>
  </sheets>
  <definedNames>
    <definedName name="_xlnm.Print_Area" localSheetId="0">'経営計画'!$A$1:$U$48</definedName>
    <definedName name="_xlnm.Print_Area" localSheetId="1">'経営目標'!$B$1:$H$38</definedName>
  </definedNames>
  <calcPr fullCalcOnLoad="1"/>
</workbook>
</file>

<file path=xl/sharedStrings.xml><?xml version="1.0" encoding="utf-8"?>
<sst xmlns="http://schemas.openxmlformats.org/spreadsheetml/2006/main" count="225" uniqueCount="92">
  <si>
    <t>単価</t>
  </si>
  <si>
    <t>農業経営費　</t>
  </si>
  <si>
    <t>売上高</t>
  </si>
  <si>
    <t>住　　所</t>
  </si>
  <si>
    <t>経　　　営　　　計　　　画</t>
  </si>
  <si>
    <t>氏　　名</t>
  </si>
  <si>
    <t>１年目</t>
  </si>
  <si>
    <t>２年目</t>
  </si>
  <si>
    <t>３年目</t>
  </si>
  <si>
    <t>１年目</t>
  </si>
  <si>
    <t>２年目</t>
  </si>
  <si>
    <t>４年目</t>
  </si>
  <si>
    <t>５年目</t>
  </si>
  <si>
    <t>単価</t>
  </si>
  <si>
    <t>売上（生産販売）</t>
  </si>
  <si>
    <t>経営規模(a)</t>
  </si>
  <si>
    <t>生産量　(㎏)</t>
  </si>
  <si>
    <t>単収㎏/10a</t>
  </si>
  <si>
    <t>摘要</t>
  </si>
  <si>
    <t>肥料費</t>
  </si>
  <si>
    <t>農薬費</t>
  </si>
  <si>
    <t>動力・光熱費</t>
  </si>
  <si>
    <t>諸材料費</t>
  </si>
  <si>
    <t>小農具費</t>
  </si>
  <si>
    <t>修繕費</t>
  </si>
  <si>
    <t>土地改良・水利費</t>
  </si>
  <si>
    <t>賃借料・料金</t>
  </si>
  <si>
    <t>減価償却費</t>
  </si>
  <si>
    <t>小作料</t>
  </si>
  <si>
    <t>共済金・租税公課</t>
  </si>
  <si>
    <t>雇用労賃</t>
  </si>
  <si>
    <t>雑費</t>
  </si>
  <si>
    <t>農外収入</t>
  </si>
  <si>
    <t>農外支出</t>
  </si>
  <si>
    <t>支払利息</t>
  </si>
  <si>
    <t>農家所得</t>
  </si>
  <si>
    <t>・・・</t>
  </si>
  <si>
    <t>経営面積合計     (a)</t>
  </si>
  <si>
    <t>・・・</t>
  </si>
  <si>
    <t>・・・</t>
  </si>
  <si>
    <t>・・・</t>
  </si>
  <si>
    <t>流通経費</t>
  </si>
  <si>
    <t>経費算出基礎(10ａ)</t>
  </si>
  <si>
    <t>農業所得</t>
  </si>
  <si>
    <t>経営指標</t>
  </si>
  <si>
    <t>注）色塗りヶ所は計算式が入っている</t>
  </si>
  <si>
    <t>種苗費</t>
  </si>
  <si>
    <r>
      <t>労働力(</t>
    </r>
    <r>
      <rPr>
        <sz val="8"/>
        <rFont val="ＭＳ Ｐゴシック"/>
        <family val="3"/>
      </rPr>
      <t>うち雇用</t>
    </r>
    <r>
      <rPr>
        <sz val="11"/>
        <rFont val="ＭＳ Ｐゴシック"/>
        <family val="3"/>
      </rPr>
      <t>)</t>
    </r>
  </si>
  <si>
    <t>うち借入面積(a)</t>
  </si>
  <si>
    <t>労働時間(h)</t>
  </si>
  <si>
    <t>うち雇用除く(h)</t>
  </si>
  <si>
    <t>実勢価格</t>
  </si>
  <si>
    <t>主たる農業従事者１人当たりの農業所得</t>
  </si>
  <si>
    <t>主たる農業従事者Ａ</t>
  </si>
  <si>
    <t>Ａ以外の者</t>
  </si>
  <si>
    <t>計</t>
  </si>
  <si>
    <t>労働時間割合（％）</t>
  </si>
  <si>
    <t>労働時間 (h)</t>
  </si>
  <si>
    <t>時給単価(円)</t>
  </si>
  <si>
    <t>－</t>
  </si>
  <si>
    <t>給与相当額</t>
  </si>
  <si>
    <t>農業所得(円)</t>
  </si>
  <si>
    <t>労働時間</t>
  </si>
  <si>
    <t>時間／年</t>
  </si>
  <si>
    <t>原価償却費</t>
  </si>
  <si>
    <t>ＳＳ</t>
  </si>
  <si>
    <t>軽トラ</t>
  </si>
  <si>
    <t>高所作業車</t>
  </si>
  <si>
    <t>購入価格</t>
  </si>
  <si>
    <t>残存率</t>
  </si>
  <si>
    <t>態様年数</t>
  </si>
  <si>
    <t>年償却額</t>
  </si>
  <si>
    <t>経　　　営　　　目　　　標</t>
  </si>
  <si>
    <t>（長野県農業経営指標に基づく試算）</t>
  </si>
  <si>
    <t>住　所</t>
  </si>
  <si>
    <t>氏　名</t>
  </si>
  <si>
    <r>
      <t>労働力(</t>
    </r>
    <r>
      <rPr>
        <sz val="8"/>
        <rFont val="ＭＳ Ｐゴシック"/>
        <family val="3"/>
      </rPr>
      <t>雇用</t>
    </r>
    <r>
      <rPr>
        <sz val="11"/>
        <rFont val="ＭＳ Ｐゴシック"/>
        <family val="3"/>
      </rPr>
      <t>)</t>
    </r>
  </si>
  <si>
    <t>目標年</t>
  </si>
  <si>
    <t>（就農後５年目）</t>
  </si>
  <si>
    <t>単価</t>
  </si>
  <si>
    <t>経営費(10a）</t>
  </si>
  <si>
    <t>経営費</t>
  </si>
  <si>
    <t>売上（生産販売）</t>
  </si>
  <si>
    <t>人</t>
  </si>
  <si>
    <t>人（ 人）</t>
  </si>
  <si>
    <t>（補足資料様式1）</t>
  </si>
  <si>
    <t>補足資料様式2</t>
  </si>
  <si>
    <t>作目</t>
  </si>
  <si>
    <t>規模</t>
  </si>
  <si>
    <t>　駒ヶ根市</t>
  </si>
  <si>
    <t>※労働時間割合の算定に当たっては、従事可能な労働時間を考慮し算定してください。（労働時間については、県農業経営指標では7時間／日・人として計算しています。）</t>
  </si>
  <si>
    <t>駒ヶ根市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</si>
</sst>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_ * #,##0.0_ ;_ * \-#,##0.0_ ;_ * &quot;-&quot;_ ;_ @_ "/>
    <numFmt numFmtId="181" formatCode="_ * #,##0.0_ ;_ * \-#,##0.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 style="medium"/>
    </border>
    <border>
      <left style="thin"/>
      <right style="thin"/>
      <top style="double"/>
      <bottom style="double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3" xfId="49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top" wrapText="1"/>
    </xf>
    <xf numFmtId="0" fontId="7" fillId="0" borderId="14" xfId="0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8" fillId="0" borderId="16" xfId="49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44" xfId="49" applyFont="1" applyFill="1" applyBorder="1" applyAlignment="1">
      <alignment vertical="center"/>
    </xf>
    <xf numFmtId="38" fontId="0" fillId="33" borderId="32" xfId="49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38" fontId="0" fillId="33" borderId="45" xfId="49" applyFont="1" applyFill="1" applyBorder="1" applyAlignment="1">
      <alignment vertical="center"/>
    </xf>
    <xf numFmtId="38" fontId="7" fillId="33" borderId="13" xfId="49" applyFont="1" applyFill="1" applyBorder="1" applyAlignment="1">
      <alignment vertical="center"/>
    </xf>
    <xf numFmtId="38" fontId="7" fillId="33" borderId="13" xfId="0" applyNumberFormat="1" applyFont="1" applyFill="1" applyBorder="1" applyAlignment="1">
      <alignment vertical="center"/>
    </xf>
    <xf numFmtId="38" fontId="7" fillId="33" borderId="14" xfId="49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1" fontId="0" fillId="34" borderId="0" xfId="51" applyNumberFormat="1" applyFont="1" applyFill="1" applyBorder="1" applyAlignment="1">
      <alignment/>
    </xf>
    <xf numFmtId="41" fontId="0" fillId="34" borderId="0" xfId="51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41" fontId="0" fillId="0" borderId="16" xfId="51" applyNumberFormat="1" applyFont="1" applyBorder="1" applyAlignment="1">
      <alignment/>
    </xf>
    <xf numFmtId="41" fontId="0" fillId="0" borderId="30" xfId="51" applyNumberFormat="1" applyFont="1" applyBorder="1" applyAlignment="1">
      <alignment/>
    </xf>
    <xf numFmtId="41" fontId="0" fillId="0" borderId="14" xfId="51" applyNumberFormat="1" applyFont="1" applyBorder="1" applyAlignment="1">
      <alignment/>
    </xf>
    <xf numFmtId="0" fontId="0" fillId="34" borderId="23" xfId="0" applyFill="1" applyBorder="1" applyAlignment="1">
      <alignment/>
    </xf>
    <xf numFmtId="41" fontId="0" fillId="33" borderId="23" xfId="51" applyNumberFormat="1" applyFont="1" applyFill="1" applyBorder="1" applyAlignment="1">
      <alignment/>
    </xf>
    <xf numFmtId="41" fontId="0" fillId="0" borderId="15" xfId="51" applyNumberFormat="1" applyFont="1" applyBorder="1" applyAlignment="1">
      <alignment/>
    </xf>
    <xf numFmtId="41" fontId="0" fillId="0" borderId="46" xfId="51" applyNumberFormat="1" applyFont="1" applyBorder="1" applyAlignment="1">
      <alignment/>
    </xf>
    <xf numFmtId="41" fontId="0" fillId="0" borderId="23" xfId="51" applyNumberFormat="1" applyFont="1" applyBorder="1" applyAlignment="1">
      <alignment vertical="center"/>
    </xf>
    <xf numFmtId="41" fontId="0" fillId="0" borderId="23" xfId="51" applyNumberFormat="1" applyFont="1" applyBorder="1" applyAlignment="1">
      <alignment/>
    </xf>
    <xf numFmtId="0" fontId="0" fillId="34" borderId="24" xfId="0" applyFill="1" applyBorder="1" applyAlignment="1">
      <alignment/>
    </xf>
    <xf numFmtId="41" fontId="0" fillId="33" borderId="24" xfId="51" applyNumberFormat="1" applyFont="1" applyFill="1" applyBorder="1" applyAlignment="1">
      <alignment/>
    </xf>
    <xf numFmtId="41" fontId="0" fillId="0" borderId="47" xfId="51" applyNumberFormat="1" applyFont="1" applyBorder="1" applyAlignment="1">
      <alignment/>
    </xf>
    <xf numFmtId="41" fontId="0" fillId="0" borderId="24" xfId="51" applyNumberFormat="1" applyFont="1" applyBorder="1" applyAlignment="1">
      <alignment vertical="center"/>
    </xf>
    <xf numFmtId="41" fontId="0" fillId="0" borderId="24" xfId="51" applyNumberFormat="1" applyFont="1" applyBorder="1" applyAlignment="1">
      <alignment/>
    </xf>
    <xf numFmtId="41" fontId="0" fillId="0" borderId="23" xfId="51" applyNumberFormat="1" applyFont="1" applyBorder="1" applyAlignment="1">
      <alignment/>
    </xf>
    <xf numFmtId="41" fontId="0" fillId="0" borderId="25" xfId="51" applyNumberFormat="1" applyFont="1" applyBorder="1" applyAlignment="1">
      <alignment/>
    </xf>
    <xf numFmtId="41" fontId="0" fillId="0" borderId="48" xfId="51" applyNumberFormat="1" applyFont="1" applyBorder="1" applyAlignment="1">
      <alignment/>
    </xf>
    <xf numFmtId="41" fontId="0" fillId="0" borderId="49" xfId="51" applyNumberFormat="1" applyFont="1" applyBorder="1" applyAlignment="1">
      <alignment/>
    </xf>
    <xf numFmtId="0" fontId="0" fillId="34" borderId="30" xfId="0" applyFill="1" applyBorder="1" applyAlignment="1">
      <alignment/>
    </xf>
    <xf numFmtId="41" fontId="0" fillId="33" borderId="30" xfId="51" applyNumberFormat="1" applyFont="1" applyFill="1" applyBorder="1" applyAlignment="1">
      <alignment/>
    </xf>
    <xf numFmtId="41" fontId="0" fillId="0" borderId="50" xfId="51" applyNumberFormat="1" applyFont="1" applyBorder="1" applyAlignment="1">
      <alignment/>
    </xf>
    <xf numFmtId="0" fontId="0" fillId="34" borderId="45" xfId="0" applyFill="1" applyBorder="1" applyAlignment="1">
      <alignment/>
    </xf>
    <xf numFmtId="41" fontId="0" fillId="35" borderId="45" xfId="0" applyNumberFormat="1" applyFill="1" applyBorder="1" applyAlignment="1">
      <alignment/>
    </xf>
    <xf numFmtId="0" fontId="0" fillId="34" borderId="45" xfId="0" applyFill="1" applyBorder="1" applyAlignment="1">
      <alignment/>
    </xf>
    <xf numFmtId="41" fontId="0" fillId="35" borderId="45" xfId="0" applyNumberFormat="1" applyFill="1" applyBorder="1" applyAlignment="1">
      <alignment/>
    </xf>
    <xf numFmtId="0" fontId="0" fillId="0" borderId="14" xfId="0" applyBorder="1" applyAlignment="1">
      <alignment horizontal="center" vertical="center"/>
    </xf>
    <xf numFmtId="38" fontId="0" fillId="0" borderId="51" xfId="49" applyFont="1" applyFill="1" applyBorder="1" applyAlignment="1">
      <alignment vertical="center"/>
    </xf>
    <xf numFmtId="38" fontId="0" fillId="33" borderId="27" xfId="49" applyFont="1" applyFill="1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38" fontId="0" fillId="33" borderId="45" xfId="49" applyFont="1" applyFill="1" applyBorder="1" applyAlignment="1">
      <alignment vertical="center"/>
    </xf>
    <xf numFmtId="38" fontId="0" fillId="7" borderId="32" xfId="49" applyFont="1" applyFill="1" applyBorder="1" applyAlignment="1">
      <alignment vertical="center"/>
    </xf>
    <xf numFmtId="0" fontId="0" fillId="7" borderId="13" xfId="0" applyFill="1" applyBorder="1" applyAlignment="1">
      <alignment vertical="center" shrinkToFit="1"/>
    </xf>
    <xf numFmtId="0" fontId="0" fillId="7" borderId="13" xfId="0" applyFill="1" applyBorder="1" applyAlignment="1">
      <alignment horizontal="right" vertical="center"/>
    </xf>
    <xf numFmtId="0" fontId="0" fillId="7" borderId="19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54" xfId="0" applyFill="1" applyBorder="1" applyAlignment="1">
      <alignment vertical="center"/>
    </xf>
    <xf numFmtId="0" fontId="0" fillId="7" borderId="55" xfId="0" applyFill="1" applyBorder="1" applyAlignment="1">
      <alignment vertical="center"/>
    </xf>
    <xf numFmtId="0" fontId="0" fillId="7" borderId="56" xfId="0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7" borderId="40" xfId="0" applyFill="1" applyBorder="1" applyAlignment="1">
      <alignment vertical="center" shrinkToFi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7" borderId="33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41" xfId="0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0" fontId="0" fillId="0" borderId="2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4"/>
  <sheetViews>
    <sheetView showGridLines="0" tabSelected="1" view="pageBreakPreview" zoomScale="90" zoomScaleSheetLayoutView="90" zoomScalePageLayoutView="0" workbookViewId="0" topLeftCell="A1">
      <selection activeCell="S26" sqref="S26"/>
    </sheetView>
  </sheetViews>
  <sheetFormatPr defaultColWidth="9.00390625" defaultRowHeight="13.5"/>
  <cols>
    <col min="1" max="1" width="5.625" style="3" customWidth="1"/>
    <col min="2" max="2" width="3.375" style="3" customWidth="1"/>
    <col min="3" max="3" width="6.875" style="3" customWidth="1"/>
    <col min="4" max="4" width="10.625" style="3" customWidth="1"/>
    <col min="5" max="9" width="9.625" style="3" customWidth="1"/>
    <col min="10" max="10" width="3.75390625" style="3" customWidth="1"/>
    <col min="11" max="11" width="10.125" style="3" customWidth="1"/>
    <col min="12" max="15" width="9.00390625" style="3" customWidth="1"/>
    <col min="16" max="16" width="9.375" style="3" customWidth="1"/>
    <col min="17" max="17" width="2.00390625" style="3" customWidth="1"/>
    <col min="18" max="18" width="10.75390625" style="3" customWidth="1"/>
    <col min="19" max="19" width="8.25390625" style="3" customWidth="1"/>
    <col min="20" max="20" width="7.50390625" style="3" customWidth="1"/>
    <col min="21" max="21" width="8.25390625" style="3" customWidth="1"/>
    <col min="22" max="16384" width="9.00390625" style="3" customWidth="1"/>
  </cols>
  <sheetData>
    <row r="1" spans="2:21" ht="15.75" customHeight="1">
      <c r="B1" s="4" t="s">
        <v>4</v>
      </c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U1" s="75" t="s">
        <v>85</v>
      </c>
    </row>
    <row r="2" spans="3:21" ht="15.75" customHeight="1">
      <c r="C2" s="3" t="s">
        <v>3</v>
      </c>
      <c r="D2" s="3" t="s">
        <v>89</v>
      </c>
      <c r="J2" s="2"/>
      <c r="K2" s="2"/>
      <c r="L2" s="2"/>
      <c r="R2" s="55"/>
      <c r="S2" s="55"/>
      <c r="T2" s="55"/>
      <c r="U2" s="55"/>
    </row>
    <row r="3" spans="3:21" ht="23.25" customHeight="1">
      <c r="C3" s="3" t="s">
        <v>5</v>
      </c>
      <c r="J3" s="2"/>
      <c r="K3" s="2"/>
      <c r="L3" s="2"/>
      <c r="R3" s="150" t="s">
        <v>52</v>
      </c>
      <c r="S3" s="150"/>
      <c r="T3" s="150"/>
      <c r="U3" s="150"/>
    </row>
    <row r="4" spans="2:21" ht="13.5" customHeight="1">
      <c r="B4" s="6"/>
      <c r="C4" s="7"/>
      <c r="D4" s="8"/>
      <c r="E4" s="115" t="s">
        <v>6</v>
      </c>
      <c r="F4" s="115" t="s">
        <v>7</v>
      </c>
      <c r="G4" s="115" t="s">
        <v>8</v>
      </c>
      <c r="H4" s="115" t="s">
        <v>11</v>
      </c>
      <c r="I4" s="115" t="s">
        <v>12</v>
      </c>
      <c r="J4" s="2"/>
      <c r="K4" s="111"/>
      <c r="L4" s="111" t="s">
        <v>9</v>
      </c>
      <c r="M4" s="111" t="s">
        <v>10</v>
      </c>
      <c r="N4" s="111" t="s">
        <v>8</v>
      </c>
      <c r="O4" s="111" t="s">
        <v>11</v>
      </c>
      <c r="P4" s="111" t="s">
        <v>12</v>
      </c>
      <c r="R4" s="147"/>
      <c r="S4" s="147" t="s">
        <v>53</v>
      </c>
      <c r="T4" s="147" t="s">
        <v>54</v>
      </c>
      <c r="U4" s="155" t="s">
        <v>55</v>
      </c>
    </row>
    <row r="5" spans="2:21" ht="13.5" customHeight="1">
      <c r="B5" s="133" t="s">
        <v>14</v>
      </c>
      <c r="C5" s="134"/>
      <c r="D5" s="135"/>
      <c r="E5" s="120">
        <f>E8+E11+E14+E17+E20+E23</f>
        <v>0</v>
      </c>
      <c r="F5" s="120">
        <f>F8+F11+F14+F17+F20+F23</f>
        <v>0</v>
      </c>
      <c r="G5" s="120">
        <f>G8+G11+G14+G17+G20+G23</f>
        <v>0</v>
      </c>
      <c r="H5" s="120">
        <f>H8+H11+H14+H17+H20+H23</f>
        <v>0</v>
      </c>
      <c r="I5" s="120">
        <f>I8+I11+I14+I17+I20+I23</f>
        <v>0</v>
      </c>
      <c r="K5" s="121" t="s">
        <v>47</v>
      </c>
      <c r="L5" s="122" t="s">
        <v>84</v>
      </c>
      <c r="M5" s="122" t="s">
        <v>84</v>
      </c>
      <c r="N5" s="122" t="s">
        <v>84</v>
      </c>
      <c r="O5" s="122" t="s">
        <v>84</v>
      </c>
      <c r="P5" s="122" t="s">
        <v>84</v>
      </c>
      <c r="R5" s="148"/>
      <c r="S5" s="148"/>
      <c r="T5" s="148"/>
      <c r="U5" s="156"/>
    </row>
    <row r="6" spans="2:21" ht="13.5" customHeight="1">
      <c r="B6" s="11"/>
      <c r="C6" s="144"/>
      <c r="D6" s="10" t="s">
        <v>15</v>
      </c>
      <c r="E6" s="12"/>
      <c r="F6" s="12"/>
      <c r="G6" s="12"/>
      <c r="H6" s="12"/>
      <c r="I6" s="63"/>
      <c r="J6" s="13"/>
      <c r="K6" s="59" t="s">
        <v>17</v>
      </c>
      <c r="L6" s="14"/>
      <c r="M6" s="14"/>
      <c r="N6" s="14"/>
      <c r="O6" s="14"/>
      <c r="P6" s="14"/>
      <c r="R6" s="149"/>
      <c r="S6" s="149"/>
      <c r="T6" s="149"/>
      <c r="U6" s="157"/>
    </row>
    <row r="7" spans="2:21" ht="13.5" customHeight="1">
      <c r="B7" s="11"/>
      <c r="C7" s="145"/>
      <c r="D7" s="123" t="s">
        <v>16</v>
      </c>
      <c r="E7" s="66">
        <f>L6*E6*1/10</f>
        <v>0</v>
      </c>
      <c r="F7" s="66">
        <f>M6*F6*1/10</f>
        <v>0</v>
      </c>
      <c r="G7" s="66">
        <f>N6*G6*1/10</f>
        <v>0</v>
      </c>
      <c r="H7" s="66">
        <f>O6*H6*1/10</f>
        <v>0</v>
      </c>
      <c r="I7" s="66">
        <f>P6*I6*1/10</f>
        <v>0</v>
      </c>
      <c r="J7" s="15"/>
      <c r="K7" s="16" t="s">
        <v>0</v>
      </c>
      <c r="L7" s="17"/>
      <c r="M7" s="17"/>
      <c r="N7" s="17"/>
      <c r="O7" s="17"/>
      <c r="P7" s="64"/>
      <c r="R7" s="147" t="s">
        <v>56</v>
      </c>
      <c r="S7" s="151"/>
      <c r="T7" s="153">
        <f>+U7-S7</f>
        <v>0</v>
      </c>
      <c r="U7" s="153"/>
    </row>
    <row r="8" spans="2:21" ht="13.5" customHeight="1">
      <c r="B8" s="11"/>
      <c r="C8" s="146"/>
      <c r="D8" s="124" t="s">
        <v>2</v>
      </c>
      <c r="E8" s="67">
        <f>L7*E7</f>
        <v>0</v>
      </c>
      <c r="F8" s="67">
        <f>M7*F7</f>
        <v>0</v>
      </c>
      <c r="G8" s="67">
        <f>N7*G7</f>
        <v>0</v>
      </c>
      <c r="H8" s="67">
        <f>O7*H7</f>
        <v>0</v>
      </c>
      <c r="I8" s="67">
        <f>P7*I7</f>
        <v>0</v>
      </c>
      <c r="J8" s="19"/>
      <c r="K8" s="18" t="s">
        <v>18</v>
      </c>
      <c r="L8" s="18"/>
      <c r="M8" s="18"/>
      <c r="N8" s="18"/>
      <c r="O8" s="18"/>
      <c r="P8" s="18"/>
      <c r="R8" s="149"/>
      <c r="S8" s="152"/>
      <c r="T8" s="154"/>
      <c r="U8" s="154"/>
    </row>
    <row r="9" spans="2:21" ht="13.5" customHeight="1">
      <c r="B9" s="11"/>
      <c r="C9" s="144"/>
      <c r="D9" s="10" t="s">
        <v>15</v>
      </c>
      <c r="E9" s="12"/>
      <c r="F9" s="12"/>
      <c r="G9" s="12"/>
      <c r="H9" s="12"/>
      <c r="I9" s="12"/>
      <c r="K9" s="59" t="s">
        <v>17</v>
      </c>
      <c r="L9" s="14"/>
      <c r="M9" s="14"/>
      <c r="N9" s="14"/>
      <c r="O9" s="14"/>
      <c r="P9" s="14"/>
      <c r="R9" s="57" t="s">
        <v>57</v>
      </c>
      <c r="S9" s="72">
        <f>ROUNDDOWN(+U9*S7/100,0)</f>
        <v>0</v>
      </c>
      <c r="T9" s="72">
        <f>+U9-S9</f>
        <v>0</v>
      </c>
      <c r="U9" s="72">
        <f>+P24</f>
        <v>0</v>
      </c>
    </row>
    <row r="10" spans="2:21" ht="13.5" customHeight="1">
      <c r="B10" s="11"/>
      <c r="C10" s="145"/>
      <c r="D10" s="123" t="s">
        <v>16</v>
      </c>
      <c r="E10" s="66">
        <f>L9*E9*1/10</f>
        <v>0</v>
      </c>
      <c r="F10" s="66">
        <f>M9*F9*1/10</f>
        <v>0</v>
      </c>
      <c r="G10" s="66">
        <f>N9*G9*1/10</f>
        <v>0</v>
      </c>
      <c r="H10" s="66">
        <f>O9*H9*1/10</f>
        <v>0</v>
      </c>
      <c r="I10" s="66">
        <f>P9*I9*1/10</f>
        <v>0</v>
      </c>
      <c r="K10" s="16" t="s">
        <v>0</v>
      </c>
      <c r="L10" s="17"/>
      <c r="M10" s="17"/>
      <c r="N10" s="17"/>
      <c r="O10" s="17"/>
      <c r="P10" s="17"/>
      <c r="R10" s="57" t="s">
        <v>58</v>
      </c>
      <c r="S10" s="58" t="s">
        <v>59</v>
      </c>
      <c r="T10" s="57">
        <v>948</v>
      </c>
      <c r="U10" s="58" t="s">
        <v>59</v>
      </c>
    </row>
    <row r="11" spans="2:21" ht="13.5" customHeight="1">
      <c r="B11" s="11"/>
      <c r="C11" s="146"/>
      <c r="D11" s="124" t="s">
        <v>2</v>
      </c>
      <c r="E11" s="67">
        <f>L10*E10</f>
        <v>0</v>
      </c>
      <c r="F11" s="67">
        <f>M10*F10</f>
        <v>0</v>
      </c>
      <c r="G11" s="67">
        <f>N10*G10</f>
        <v>0</v>
      </c>
      <c r="H11" s="67">
        <f>O10*H10</f>
        <v>0</v>
      </c>
      <c r="I11" s="67">
        <f>P10*I10</f>
        <v>0</v>
      </c>
      <c r="K11" s="18" t="s">
        <v>18</v>
      </c>
      <c r="L11" s="18"/>
      <c r="M11" s="18"/>
      <c r="N11" s="18"/>
      <c r="O11" s="18"/>
      <c r="P11" s="18"/>
      <c r="R11" s="61" t="s">
        <v>60</v>
      </c>
      <c r="S11" s="56" t="s">
        <v>59</v>
      </c>
      <c r="T11" s="74">
        <f>+T9*T10</f>
        <v>0</v>
      </c>
      <c r="U11" s="56" t="s">
        <v>59</v>
      </c>
    </row>
    <row r="12" spans="2:21" ht="13.5">
      <c r="B12" s="11"/>
      <c r="C12" s="144"/>
      <c r="D12" s="10" t="s">
        <v>15</v>
      </c>
      <c r="E12" s="12"/>
      <c r="F12" s="12"/>
      <c r="G12" s="12"/>
      <c r="H12" s="12"/>
      <c r="I12" s="12"/>
      <c r="J12" s="13"/>
      <c r="K12" s="59" t="s">
        <v>17</v>
      </c>
      <c r="L12" s="14"/>
      <c r="M12" s="14"/>
      <c r="N12" s="14"/>
      <c r="O12" s="14"/>
      <c r="P12" s="14"/>
      <c r="R12" s="57" t="s">
        <v>61</v>
      </c>
      <c r="S12" s="73">
        <f>+U12-T12</f>
        <v>0</v>
      </c>
      <c r="T12" s="72">
        <f>+T11</f>
        <v>0</v>
      </c>
      <c r="U12" s="73">
        <f>+I43</f>
        <v>0</v>
      </c>
    </row>
    <row r="13" spans="2:21" ht="13.5" customHeight="1">
      <c r="B13" s="11"/>
      <c r="C13" s="145"/>
      <c r="D13" s="123" t="s">
        <v>16</v>
      </c>
      <c r="E13" s="66">
        <f>L12*E12*1/10</f>
        <v>0</v>
      </c>
      <c r="F13" s="66">
        <f>M12*F12*1/10</f>
        <v>0</v>
      </c>
      <c r="G13" s="66">
        <f>N12*G12*1/10</f>
        <v>0</v>
      </c>
      <c r="H13" s="66">
        <f>O12*H12*1/10</f>
        <v>0</v>
      </c>
      <c r="I13" s="66">
        <f>P12*I12*1/10</f>
        <v>0</v>
      </c>
      <c r="J13" s="15"/>
      <c r="K13" s="16" t="s">
        <v>0</v>
      </c>
      <c r="L13" s="17"/>
      <c r="M13" s="17"/>
      <c r="N13" s="17"/>
      <c r="O13" s="17"/>
      <c r="P13" s="17"/>
      <c r="R13" s="143" t="s">
        <v>90</v>
      </c>
      <c r="S13" s="143"/>
      <c r="T13" s="143"/>
      <c r="U13" s="143"/>
    </row>
    <row r="14" spans="2:21" ht="13.5">
      <c r="B14" s="11"/>
      <c r="C14" s="146"/>
      <c r="D14" s="124" t="s">
        <v>2</v>
      </c>
      <c r="E14" s="67">
        <f>L13*E13</f>
        <v>0</v>
      </c>
      <c r="F14" s="67">
        <f>M13*F13</f>
        <v>0</v>
      </c>
      <c r="G14" s="67">
        <f>N13*G13</f>
        <v>0</v>
      </c>
      <c r="H14" s="67">
        <f>O13*H13</f>
        <v>0</v>
      </c>
      <c r="I14" s="67">
        <f>P13*I13</f>
        <v>0</v>
      </c>
      <c r="J14" s="19"/>
      <c r="K14" s="18" t="s">
        <v>18</v>
      </c>
      <c r="L14" s="18"/>
      <c r="M14" s="18"/>
      <c r="N14" s="18"/>
      <c r="O14" s="18"/>
      <c r="P14" s="18"/>
      <c r="R14" s="143"/>
      <c r="S14" s="143"/>
      <c r="T14" s="143"/>
      <c r="U14" s="143"/>
    </row>
    <row r="15" spans="2:21" ht="13.5" customHeight="1">
      <c r="B15" s="11"/>
      <c r="C15" s="144"/>
      <c r="D15" s="10" t="s">
        <v>15</v>
      </c>
      <c r="E15" s="12"/>
      <c r="F15" s="12"/>
      <c r="G15" s="12"/>
      <c r="H15" s="12"/>
      <c r="I15" s="12"/>
      <c r="K15" s="59" t="s">
        <v>17</v>
      </c>
      <c r="L15" s="14"/>
      <c r="M15" s="14"/>
      <c r="N15" s="14"/>
      <c r="O15" s="14"/>
      <c r="P15" s="14"/>
      <c r="R15" s="143"/>
      <c r="S15" s="143"/>
      <c r="T15" s="143"/>
      <c r="U15" s="143"/>
    </row>
    <row r="16" spans="2:21" ht="13.5">
      <c r="B16" s="11"/>
      <c r="C16" s="145"/>
      <c r="D16" s="123" t="s">
        <v>16</v>
      </c>
      <c r="E16" s="66">
        <f>L15*E15*1/10</f>
        <v>0</v>
      </c>
      <c r="F16" s="66">
        <f>M15*F15*1/10</f>
        <v>0</v>
      </c>
      <c r="G16" s="66">
        <f>N15*G15*1/10</f>
        <v>0</v>
      </c>
      <c r="H16" s="66">
        <f>O15*H15*1/10</f>
        <v>0</v>
      </c>
      <c r="I16" s="66">
        <f>P15*I15*1/10</f>
        <v>0</v>
      </c>
      <c r="K16" s="16" t="s">
        <v>0</v>
      </c>
      <c r="L16" s="17"/>
      <c r="M16" s="17"/>
      <c r="N16" s="17"/>
      <c r="O16" s="17"/>
      <c r="P16" s="17"/>
      <c r="R16" s="143"/>
      <c r="S16" s="143"/>
      <c r="T16" s="143"/>
      <c r="U16" s="143"/>
    </row>
    <row r="17" spans="2:21" ht="13.5">
      <c r="B17" s="11"/>
      <c r="C17" s="146"/>
      <c r="D17" s="124" t="s">
        <v>2</v>
      </c>
      <c r="E17" s="67">
        <f>L16*E16</f>
        <v>0</v>
      </c>
      <c r="F17" s="67">
        <f>M16*F16</f>
        <v>0</v>
      </c>
      <c r="G17" s="67">
        <f>N16*G16</f>
        <v>0</v>
      </c>
      <c r="H17" s="67">
        <f>O16*H16</f>
        <v>0</v>
      </c>
      <c r="I17" s="67">
        <f>P16*I16</f>
        <v>0</v>
      </c>
      <c r="K17" s="18" t="s">
        <v>18</v>
      </c>
      <c r="L17" s="18"/>
      <c r="M17" s="18"/>
      <c r="N17" s="18"/>
      <c r="O17" s="18"/>
      <c r="P17" s="18"/>
      <c r="R17" s="143"/>
      <c r="S17" s="143"/>
      <c r="T17" s="143"/>
      <c r="U17" s="143"/>
    </row>
    <row r="18" spans="2:21" ht="13.5">
      <c r="B18" s="11"/>
      <c r="C18" s="144"/>
      <c r="D18" s="10" t="s">
        <v>15</v>
      </c>
      <c r="E18" s="12"/>
      <c r="F18" s="12"/>
      <c r="G18" s="12"/>
      <c r="H18" s="12"/>
      <c r="I18" s="12"/>
      <c r="J18" s="13"/>
      <c r="K18" s="59" t="s">
        <v>17</v>
      </c>
      <c r="L18" s="14"/>
      <c r="M18" s="14"/>
      <c r="N18" s="14"/>
      <c r="O18" s="14"/>
      <c r="P18" s="14"/>
      <c r="R18" s="60"/>
      <c r="S18" s="60"/>
      <c r="T18" s="60"/>
      <c r="U18" s="60"/>
    </row>
    <row r="19" spans="2:21" ht="13.5">
      <c r="B19" s="11"/>
      <c r="C19" s="145"/>
      <c r="D19" s="123" t="s">
        <v>16</v>
      </c>
      <c r="E19" s="66">
        <f>L18*E18*1/10</f>
        <v>0</v>
      </c>
      <c r="F19" s="66">
        <f>M18*F18*1/10</f>
        <v>0</v>
      </c>
      <c r="G19" s="66">
        <f>N18*G18*1/10</f>
        <v>0</v>
      </c>
      <c r="H19" s="66">
        <f>O18*H18*1/10</f>
        <v>0</v>
      </c>
      <c r="I19" s="66">
        <f>P18*I18*1/10</f>
        <v>0</v>
      </c>
      <c r="J19" s="15"/>
      <c r="K19" s="16" t="s">
        <v>0</v>
      </c>
      <c r="L19" s="17"/>
      <c r="M19" s="17"/>
      <c r="N19" s="17"/>
      <c r="O19" s="17"/>
      <c r="P19" s="17"/>
      <c r="R19" s="60"/>
      <c r="S19" s="60"/>
      <c r="T19" s="60"/>
      <c r="U19" s="60"/>
    </row>
    <row r="20" spans="2:16" ht="13.5">
      <c r="B20" s="11"/>
      <c r="C20" s="146"/>
      <c r="D20" s="124" t="s">
        <v>2</v>
      </c>
      <c r="E20" s="67">
        <f>L19*E19</f>
        <v>0</v>
      </c>
      <c r="F20" s="67">
        <f>M19*F19</f>
        <v>0</v>
      </c>
      <c r="G20" s="67">
        <f>N19*G19</f>
        <v>0</v>
      </c>
      <c r="H20" s="67">
        <f>O19*H19</f>
        <v>0</v>
      </c>
      <c r="I20" s="67">
        <f>P19*I19</f>
        <v>0</v>
      </c>
      <c r="K20" s="20" t="s">
        <v>18</v>
      </c>
      <c r="L20" s="21"/>
      <c r="M20" s="21"/>
      <c r="N20" s="21"/>
      <c r="O20" s="21"/>
      <c r="P20" s="21"/>
    </row>
    <row r="21" spans="2:16" ht="13.5">
      <c r="B21" s="11"/>
      <c r="C21" s="144"/>
      <c r="D21" s="10" t="s">
        <v>15</v>
      </c>
      <c r="E21" s="12"/>
      <c r="F21" s="12"/>
      <c r="G21" s="12"/>
      <c r="H21" s="12"/>
      <c r="I21" s="12"/>
      <c r="J21" s="15"/>
      <c r="K21" s="59" t="s">
        <v>17</v>
      </c>
      <c r="L21" s="22"/>
      <c r="M21" s="22"/>
      <c r="N21" s="22"/>
      <c r="O21" s="22"/>
      <c r="P21" s="22"/>
    </row>
    <row r="22" spans="2:16" ht="13.5">
      <c r="B22" s="11"/>
      <c r="C22" s="145"/>
      <c r="D22" s="123" t="s">
        <v>16</v>
      </c>
      <c r="E22" s="66">
        <f>L21*E21*1/10</f>
        <v>0</v>
      </c>
      <c r="F22" s="66">
        <f>M21*F21*1/10</f>
        <v>0</v>
      </c>
      <c r="G22" s="66">
        <f>N21*G21*1/10</f>
        <v>0</v>
      </c>
      <c r="H22" s="66">
        <f>O21*H21*1/10</f>
        <v>0</v>
      </c>
      <c r="I22" s="66">
        <f>P21*I21*1/10</f>
        <v>0</v>
      </c>
      <c r="J22" s="15"/>
      <c r="K22" s="23" t="s">
        <v>13</v>
      </c>
      <c r="L22" s="24"/>
      <c r="M22" s="24"/>
      <c r="N22" s="24"/>
      <c r="O22" s="24"/>
      <c r="P22" s="24"/>
    </row>
    <row r="23" spans="2:18" ht="14.25" thickBot="1">
      <c r="B23" s="11"/>
      <c r="C23" s="146"/>
      <c r="D23" s="125" t="s">
        <v>2</v>
      </c>
      <c r="E23" s="68">
        <f>L22*E22</f>
        <v>0</v>
      </c>
      <c r="F23" s="68">
        <f>M22*F22</f>
        <v>0</v>
      </c>
      <c r="G23" s="68">
        <f>N22*G22</f>
        <v>0</v>
      </c>
      <c r="H23" s="68">
        <f>O22*H22</f>
        <v>0</v>
      </c>
      <c r="I23" s="68">
        <f>P22*I22</f>
        <v>0</v>
      </c>
      <c r="J23" s="19"/>
      <c r="K23" s="25" t="s">
        <v>18</v>
      </c>
      <c r="L23" s="25"/>
      <c r="M23" s="25"/>
      <c r="N23" s="25"/>
      <c r="O23" s="25"/>
      <c r="P23" s="25"/>
      <c r="R23" s="3" t="s">
        <v>62</v>
      </c>
    </row>
    <row r="24" spans="2:20" ht="13.5">
      <c r="B24" s="26"/>
      <c r="C24" s="27" t="s">
        <v>37</v>
      </c>
      <c r="D24" s="28"/>
      <c r="E24" s="113">
        <f>E6+E9+E12+E15+E18+E21</f>
        <v>0</v>
      </c>
      <c r="F24" s="113">
        <f>F6+F9+F12+F15+F18+F21</f>
        <v>0</v>
      </c>
      <c r="G24" s="113">
        <f>G6+G9+G12+G15+G18+G21</f>
        <v>0</v>
      </c>
      <c r="H24" s="113">
        <f>H6+H9+H12+H15+H18+H21</f>
        <v>0</v>
      </c>
      <c r="I24" s="113">
        <f>I6+I9+I12+I15+I18+I21</f>
        <v>0</v>
      </c>
      <c r="K24" s="29" t="s">
        <v>49</v>
      </c>
      <c r="L24" s="30"/>
      <c r="M24" s="30"/>
      <c r="N24" s="30"/>
      <c r="O24" s="30"/>
      <c r="P24" s="65"/>
      <c r="T24" s="3" t="s">
        <v>63</v>
      </c>
    </row>
    <row r="25" spans="2:20" ht="14.25" thickBot="1">
      <c r="B25" s="31"/>
      <c r="C25" s="139" t="s">
        <v>48</v>
      </c>
      <c r="D25" s="140"/>
      <c r="E25" s="112"/>
      <c r="F25" s="112"/>
      <c r="G25" s="112"/>
      <c r="H25" s="112"/>
      <c r="I25" s="112"/>
      <c r="K25" s="32" t="s">
        <v>50</v>
      </c>
      <c r="L25" s="33"/>
      <c r="M25" s="33"/>
      <c r="N25" s="34"/>
      <c r="O25" s="34"/>
      <c r="P25" s="34"/>
      <c r="T25" s="3" t="s">
        <v>63</v>
      </c>
    </row>
    <row r="26" spans="2:16" ht="14.25" thickTop="1">
      <c r="B26" s="136" t="s">
        <v>1</v>
      </c>
      <c r="C26" s="137"/>
      <c r="D26" s="138"/>
      <c r="E26" s="114">
        <f>SUM(E27:E42)</f>
        <v>0</v>
      </c>
      <c r="F26" s="114">
        <f>SUM(F27:F42)</f>
        <v>0</v>
      </c>
      <c r="G26" s="114">
        <f>SUM(G27:G42)</f>
        <v>0</v>
      </c>
      <c r="H26" s="114">
        <f>SUM(H27:H42)</f>
        <v>0</v>
      </c>
      <c r="I26" s="114">
        <f>SUM(I27:I42)</f>
        <v>0</v>
      </c>
      <c r="J26" s="141" t="s">
        <v>42</v>
      </c>
      <c r="K26" s="142"/>
      <c r="L26" s="130">
        <f>C6</f>
        <v>0</v>
      </c>
      <c r="M26" s="130">
        <f>C9</f>
        <v>0</v>
      </c>
      <c r="N26" s="130">
        <f>C12</f>
        <v>0</v>
      </c>
      <c r="O26" s="130">
        <f>C15</f>
        <v>0</v>
      </c>
      <c r="P26" s="130">
        <f>C18</f>
        <v>0</v>
      </c>
    </row>
    <row r="27" spans="2:16" ht="13.5">
      <c r="B27" s="26"/>
      <c r="C27" s="35" t="s">
        <v>46</v>
      </c>
      <c r="D27" s="36"/>
      <c r="E27" s="69">
        <f>SUM($E$6*L27*1/10+$E$9*M27*1/10+$E$12*N27*1/10+$E$15*O27*1/10+$E$18*P27*1/10)</f>
        <v>0</v>
      </c>
      <c r="F27" s="69">
        <f>SUM(F6*$L$27*1/10+F9*$M$27*1/10+F12*$N$27*1/10+F15*$O$27*1/10+F18*$P$27*1/10)</f>
        <v>0</v>
      </c>
      <c r="G27" s="69">
        <f>SUM(G6*$L$27*1/10+G9*$M$27*1/10+G12*$N$27*1/10+G15*$O$27*1/10+G18*$P$27*1/10)</f>
        <v>0</v>
      </c>
      <c r="H27" s="69">
        <f>SUM(H6*$L$27*1/10+H9*$M$27*1/10+H12*$N$27*1/10+H15*$O$27*1/10+H18*$P$27*1/10)</f>
        <v>0</v>
      </c>
      <c r="I27" s="69">
        <f>SUM(I6*$L$27*1/10+I9*$M$27*1/10+I12*$N$27*1/10+I15*$O$27*1/10+I18*$P$27*1/10)</f>
        <v>0</v>
      </c>
      <c r="J27" s="3" t="s">
        <v>40</v>
      </c>
      <c r="K27" s="3" t="s">
        <v>51</v>
      </c>
      <c r="L27" s="9"/>
      <c r="M27" s="116"/>
      <c r="N27" s="116"/>
      <c r="O27" s="116"/>
      <c r="P27" s="116"/>
    </row>
    <row r="28" spans="2:16" ht="13.5">
      <c r="B28" s="11"/>
      <c r="C28" s="37" t="s">
        <v>19</v>
      </c>
      <c r="D28" s="38"/>
      <c r="E28" s="69">
        <f>SUM($E$6*L28*1/10+$E$9*M28*1/10+$E$12*N28*1/10+$E$15*O28*1/10+$E$18*P28*1/10)</f>
        <v>0</v>
      </c>
      <c r="F28" s="69">
        <f>SUM($F$6*L28*1/10+$F$9*M28*1/10+$F$12*N28*1/10+$F$15*O28*1/10+$F$18*P28*1/10)</f>
        <v>0</v>
      </c>
      <c r="G28" s="69">
        <f>SUM($G$6*L28*1/10+$G$9*M28*1/10+$G$12*N28*1/10+$G$15*O28*1/10+$G$18*P28*1/10)</f>
        <v>0</v>
      </c>
      <c r="H28" s="69">
        <f>SUM($H$6*L28*1/10+$H$9*M28*1/10+$H$12*N28*1/10+$H$15*O28*1/10+$H$18*P28*1/10)</f>
        <v>0</v>
      </c>
      <c r="I28" s="69">
        <f>SUM($I$6*L28*1/10+$I$9*M28*1/10+$I$12*N28*1/10+$I$15*O28*1/10+$I$18*P28*1/10)</f>
        <v>0</v>
      </c>
      <c r="J28" s="3" t="s">
        <v>40</v>
      </c>
      <c r="K28" s="3" t="s">
        <v>51</v>
      </c>
      <c r="L28" s="116"/>
      <c r="M28" s="116"/>
      <c r="N28" s="116"/>
      <c r="O28" s="116"/>
      <c r="P28" s="116"/>
    </row>
    <row r="29" spans="2:16" ht="13.5">
      <c r="B29" s="39"/>
      <c r="C29" s="40" t="s">
        <v>20</v>
      </c>
      <c r="D29" s="8"/>
      <c r="E29" s="69">
        <f aca="true" t="shared" si="0" ref="E29:E35">SUM($E$6*L29*1/10+$E$9*M29*1/10+$E$12*N29*1/10+$E$15*O29*1/10+$E$18*P29*1/10)</f>
        <v>0</v>
      </c>
      <c r="F29" s="69">
        <f aca="true" t="shared" si="1" ref="F29:F35">SUM($F$6*L29*1/10+$F$9*M29*1/10+$F$12*N29*1/10+$F$15*O29*1/10+$F$18*P29*1/10)</f>
        <v>0</v>
      </c>
      <c r="G29" s="69">
        <f aca="true" t="shared" si="2" ref="G29:G35">SUM($G$6*L29*1/10+$G$9*M29*1/10+$G$12*N29*1/10+$G$15*O29*1/10+$G$18*P29*1/10)</f>
        <v>0</v>
      </c>
      <c r="H29" s="69">
        <f aca="true" t="shared" si="3" ref="H29:H35">SUM($H$6*L29*1/10+$H$9*M29*1/10+$H$12*N29*1/10+$H$15*O29*1/10+$H$18*P29*1/10)</f>
        <v>0</v>
      </c>
      <c r="I29" s="69">
        <f aca="true" t="shared" si="4" ref="I29:I35">SUM($I$6*L29*1/10+$I$9*M29*1/10+$I$12*N29*1/10+$I$15*O29*1/10+$I$18*P29*1/10)</f>
        <v>0</v>
      </c>
      <c r="J29" s="3" t="s">
        <v>39</v>
      </c>
      <c r="K29" s="3" t="s">
        <v>44</v>
      </c>
      <c r="L29" s="116"/>
      <c r="M29" s="116"/>
      <c r="N29" s="116"/>
      <c r="O29" s="116"/>
      <c r="P29" s="116"/>
    </row>
    <row r="30" spans="2:16" ht="13.5">
      <c r="B30" s="39"/>
      <c r="C30" s="40" t="s">
        <v>22</v>
      </c>
      <c r="D30" s="8"/>
      <c r="E30" s="69">
        <f t="shared" si="0"/>
        <v>0</v>
      </c>
      <c r="F30" s="69">
        <f t="shared" si="1"/>
        <v>0</v>
      </c>
      <c r="G30" s="69">
        <f t="shared" si="2"/>
        <v>0</v>
      </c>
      <c r="H30" s="69">
        <f t="shared" si="3"/>
        <v>0</v>
      </c>
      <c r="I30" s="69">
        <f t="shared" si="4"/>
        <v>0</v>
      </c>
      <c r="J30" s="3" t="s">
        <v>39</v>
      </c>
      <c r="K30" s="3" t="s">
        <v>44</v>
      </c>
      <c r="L30" s="116"/>
      <c r="M30" s="116"/>
      <c r="N30" s="116"/>
      <c r="O30" s="116"/>
      <c r="P30" s="116"/>
    </row>
    <row r="31" spans="2:16" ht="13.5">
      <c r="B31" s="39"/>
      <c r="C31" s="6" t="s">
        <v>21</v>
      </c>
      <c r="D31" s="41"/>
      <c r="E31" s="69">
        <f t="shared" si="0"/>
        <v>0</v>
      </c>
      <c r="F31" s="69">
        <f t="shared" si="1"/>
        <v>0</v>
      </c>
      <c r="G31" s="69">
        <f t="shared" si="2"/>
        <v>0</v>
      </c>
      <c r="H31" s="69">
        <f t="shared" si="3"/>
        <v>0</v>
      </c>
      <c r="I31" s="69">
        <f t="shared" si="4"/>
        <v>0</v>
      </c>
      <c r="J31" s="3" t="s">
        <v>39</v>
      </c>
      <c r="K31" s="3" t="s">
        <v>44</v>
      </c>
      <c r="L31" s="116"/>
      <c r="M31" s="116"/>
      <c r="N31" s="116"/>
      <c r="O31" s="116"/>
      <c r="P31" s="116"/>
    </row>
    <row r="32" spans="2:16" ht="13.5">
      <c r="B32" s="39"/>
      <c r="C32" s="6" t="s">
        <v>23</v>
      </c>
      <c r="D32" s="42"/>
      <c r="E32" s="69">
        <f t="shared" si="0"/>
        <v>0</v>
      </c>
      <c r="F32" s="69">
        <f t="shared" si="1"/>
        <v>0</v>
      </c>
      <c r="G32" s="69">
        <f t="shared" si="2"/>
        <v>0</v>
      </c>
      <c r="H32" s="69">
        <f t="shared" si="3"/>
        <v>0</v>
      </c>
      <c r="I32" s="69">
        <f t="shared" si="4"/>
        <v>0</v>
      </c>
      <c r="J32" s="3" t="s">
        <v>39</v>
      </c>
      <c r="K32" s="3" t="s">
        <v>44</v>
      </c>
      <c r="L32" s="116"/>
      <c r="M32" s="116"/>
      <c r="N32" s="116"/>
      <c r="O32" s="116"/>
      <c r="P32" s="116"/>
    </row>
    <row r="33" spans="2:16" ht="13.5">
      <c r="B33" s="39"/>
      <c r="C33" s="43" t="s">
        <v>24</v>
      </c>
      <c r="D33" s="8"/>
      <c r="E33" s="69">
        <f t="shared" si="0"/>
        <v>0</v>
      </c>
      <c r="F33" s="69">
        <f t="shared" si="1"/>
        <v>0</v>
      </c>
      <c r="G33" s="69">
        <f t="shared" si="2"/>
        <v>0</v>
      </c>
      <c r="H33" s="69">
        <f t="shared" si="3"/>
        <v>0</v>
      </c>
      <c r="I33" s="69">
        <f t="shared" si="4"/>
        <v>0</v>
      </c>
      <c r="J33" s="3" t="s">
        <v>39</v>
      </c>
      <c r="K33" s="3" t="s">
        <v>44</v>
      </c>
      <c r="L33" s="116"/>
      <c r="M33" s="116"/>
      <c r="N33" s="116"/>
      <c r="O33" s="116"/>
      <c r="P33" s="116"/>
    </row>
    <row r="34" spans="2:16" ht="13.5">
      <c r="B34" s="39"/>
      <c r="C34" s="6" t="s">
        <v>25</v>
      </c>
      <c r="D34" s="8"/>
      <c r="E34" s="69">
        <f t="shared" si="0"/>
        <v>0</v>
      </c>
      <c r="F34" s="69">
        <f t="shared" si="1"/>
        <v>0</v>
      </c>
      <c r="G34" s="69">
        <f t="shared" si="2"/>
        <v>0</v>
      </c>
      <c r="H34" s="69">
        <f t="shared" si="3"/>
        <v>0</v>
      </c>
      <c r="I34" s="69">
        <f t="shared" si="4"/>
        <v>0</v>
      </c>
      <c r="J34" s="3" t="s">
        <v>39</v>
      </c>
      <c r="K34" s="3" t="s">
        <v>44</v>
      </c>
      <c r="L34" s="116"/>
      <c r="M34" s="116"/>
      <c r="N34" s="116"/>
      <c r="O34" s="116"/>
      <c r="P34" s="116"/>
    </row>
    <row r="35" spans="2:16" ht="13.5">
      <c r="B35" s="39"/>
      <c r="C35" s="40" t="s">
        <v>26</v>
      </c>
      <c r="D35" s="38"/>
      <c r="E35" s="69">
        <f t="shared" si="0"/>
        <v>0</v>
      </c>
      <c r="F35" s="69">
        <f t="shared" si="1"/>
        <v>0</v>
      </c>
      <c r="G35" s="69">
        <f t="shared" si="2"/>
        <v>0</v>
      </c>
      <c r="H35" s="69">
        <f t="shared" si="3"/>
        <v>0</v>
      </c>
      <c r="I35" s="69">
        <f t="shared" si="4"/>
        <v>0</v>
      </c>
      <c r="J35" s="3" t="s">
        <v>39</v>
      </c>
      <c r="K35" s="3" t="s">
        <v>44</v>
      </c>
      <c r="L35" s="116"/>
      <c r="M35" s="116"/>
      <c r="N35" s="116"/>
      <c r="O35" s="116"/>
      <c r="P35" s="116"/>
    </row>
    <row r="36" spans="2:16" ht="13.5">
      <c r="B36" s="11"/>
      <c r="C36" s="6" t="s">
        <v>27</v>
      </c>
      <c r="D36" s="8"/>
      <c r="E36" s="44"/>
      <c r="F36" s="44"/>
      <c r="G36" s="44"/>
      <c r="H36" s="44"/>
      <c r="I36" s="44"/>
      <c r="J36" s="3" t="s">
        <v>39</v>
      </c>
      <c r="K36" s="1"/>
      <c r="L36" s="117"/>
      <c r="M36" s="117"/>
      <c r="N36" s="117"/>
      <c r="O36" s="117"/>
      <c r="P36" s="117"/>
    </row>
    <row r="37" spans="2:16" ht="13.5">
      <c r="B37" s="11"/>
      <c r="C37" s="7" t="s">
        <v>28</v>
      </c>
      <c r="D37" s="8"/>
      <c r="E37" s="44"/>
      <c r="F37" s="44"/>
      <c r="G37" s="44"/>
      <c r="H37" s="44"/>
      <c r="I37" s="44"/>
      <c r="J37" s="3" t="s">
        <v>39</v>
      </c>
      <c r="L37" s="117"/>
      <c r="M37" s="117"/>
      <c r="N37" s="117"/>
      <c r="O37" s="117"/>
      <c r="P37" s="117"/>
    </row>
    <row r="38" spans="2:16" ht="13.5">
      <c r="B38" s="11"/>
      <c r="C38" s="37" t="s">
        <v>34</v>
      </c>
      <c r="D38" s="38"/>
      <c r="E38" s="69">
        <f>SUM($E$6*L38*1/10+$E$9*M38*1/10+$E$12*N38*1/10+$E$15*O38*1/10+$E$18*P38*1/10)</f>
        <v>0</v>
      </c>
      <c r="F38" s="69">
        <f>SUM($F$6*L38*1/10+$F$9*M38*1/10+$F$12*N38*1/10+$F$15*O38*1/10+$F$18*P38*1/10)</f>
        <v>0</v>
      </c>
      <c r="G38" s="69">
        <f>SUM($G$6*L38*1/10+$G$9*M38*1/10+$G$12*N38*1/10+$G$15*O38*1/10+$G$18*P38*1/10)</f>
        <v>0</v>
      </c>
      <c r="H38" s="69">
        <f>SUM($H$6*L38*1/10+$H$9*M38*1/10+$H$12*N38*1/10+$H$15*O38*1/10+$H$18*P38*1/10)</f>
        <v>0</v>
      </c>
      <c r="I38" s="69">
        <f>SUM($I$6*L38*1/10+$I$9*M38*1/10+$I$12*N38*1/10+$I$15*O38*1/10+$I$18*P38*1/10)</f>
        <v>0</v>
      </c>
      <c r="J38" s="3" t="s">
        <v>39</v>
      </c>
      <c r="K38" s="3" t="s">
        <v>44</v>
      </c>
      <c r="L38" s="116"/>
      <c r="M38" s="116"/>
      <c r="N38" s="116"/>
      <c r="O38" s="116"/>
      <c r="P38" s="116"/>
    </row>
    <row r="39" spans="2:16" ht="13.5">
      <c r="B39" s="11"/>
      <c r="C39" s="7" t="s">
        <v>29</v>
      </c>
      <c r="D39" s="8"/>
      <c r="E39" s="69">
        <f>SUM($E$6*L39*1/10+$E$9*M39*1/10+$E$12*N39*1/10+$E$15*O39*1/10+$E$18*P39*1/10)</f>
        <v>0</v>
      </c>
      <c r="F39" s="69">
        <f>SUM($F$6*L39*1/10+$F$9*M39*1/10+$F$12*N39*1/10+$F$15*O39*1/10+$F$18*P39*1/10)</f>
        <v>0</v>
      </c>
      <c r="G39" s="69">
        <f>SUM($G$6*L39*1/10+$G$9*M39*1/10+$G$12*N39*1/10+$G$15*O39*1/10+$G$18*P39*1/10)</f>
        <v>0</v>
      </c>
      <c r="H39" s="69">
        <f>SUM($H$6*L39*1/10+$H$9*M39*1/10+$H$12*N39*1/10+$H$15*O39*1/10+$H$18*P39*1/10)</f>
        <v>0</v>
      </c>
      <c r="I39" s="69">
        <f>SUM($I$6*L39*1/10+$I$9*M39*1/10+$I$12*N39*1/10+$I$15*O39*1/10+$I$18*P39*1/10)</f>
        <v>0</v>
      </c>
      <c r="J39" s="3" t="s">
        <v>39</v>
      </c>
      <c r="K39" s="3" t="s">
        <v>44</v>
      </c>
      <c r="L39" s="116"/>
      <c r="M39" s="116"/>
      <c r="N39" s="116"/>
      <c r="O39" s="116"/>
      <c r="P39" s="116"/>
    </row>
    <row r="40" spans="2:16" ht="13.5">
      <c r="B40" s="11"/>
      <c r="C40" s="37" t="s">
        <v>30</v>
      </c>
      <c r="D40" s="38"/>
      <c r="E40" s="45"/>
      <c r="F40" s="45"/>
      <c r="G40" s="45"/>
      <c r="H40" s="45"/>
      <c r="I40" s="62"/>
      <c r="J40" s="3" t="s">
        <v>38</v>
      </c>
      <c r="K40" s="1"/>
      <c r="L40" s="117"/>
      <c r="M40" s="117"/>
      <c r="N40" s="117"/>
      <c r="O40" s="117"/>
      <c r="P40" s="117"/>
    </row>
    <row r="41" spans="2:16" ht="14.25" thickBot="1">
      <c r="B41" s="11"/>
      <c r="C41" s="37" t="s">
        <v>31</v>
      </c>
      <c r="D41" s="38"/>
      <c r="E41" s="70">
        <f>SUM($E$6*L41*1/10+$E$9*M41*1/10+$E$12*N41*1/10+$E$15*O41*1/10+$E$18*P41*1/10)</f>
        <v>0</v>
      </c>
      <c r="F41" s="70">
        <f>SUM($F$6*L41*1/10+$F$9*M41*1/10+$F$12*N41*1/10+$F$15*O41*1/10+$F$18*P41*1/10)</f>
        <v>0</v>
      </c>
      <c r="G41" s="70">
        <f>SUM($G$6*L41*1/10+$G$9*M41*1/10+$G$12*N41*1/10+$G$15*O41*1/10+$G$18*P41*1/10)</f>
        <v>0</v>
      </c>
      <c r="H41" s="70">
        <f>SUM($H$6*L41*1/10+$H$9*M41*1/10+$H$12*N41*1/10+$H$15*O41*1/10+$H$18*P41*1/10)</f>
        <v>0</v>
      </c>
      <c r="I41" s="70">
        <f>SUM($I$6*L41*1/10+$I$9*M41*1/10+$I$12*N41*1/10+$I$15*O41*1/10+$I$18*P41*1/10)</f>
        <v>0</v>
      </c>
      <c r="J41" s="3" t="s">
        <v>38</v>
      </c>
      <c r="K41" s="3" t="s">
        <v>44</v>
      </c>
      <c r="L41" s="116"/>
      <c r="M41" s="116"/>
      <c r="N41" s="116"/>
      <c r="O41" s="116"/>
      <c r="P41" s="116"/>
    </row>
    <row r="42" spans="2:16" ht="15" thickBot="1" thickTop="1">
      <c r="B42" s="39"/>
      <c r="C42" s="46" t="s">
        <v>41</v>
      </c>
      <c r="D42" s="47"/>
      <c r="E42" s="71">
        <f>SUM(E$6*$L42*1/10+E$9*$M42*1/10)</f>
        <v>0</v>
      </c>
      <c r="F42" s="71">
        <f>SUM(F$6*$L42*1/10+F$9*$M42*1/10)</f>
        <v>0</v>
      </c>
      <c r="G42" s="71">
        <f>SUM(G$6*$L42*1/10+G$9*$M42*1/10)</f>
        <v>0</v>
      </c>
      <c r="H42" s="71">
        <f>SUM(H$6*$L42*1/10+H$9*$M42*1/10)</f>
        <v>0</v>
      </c>
      <c r="I42" s="71">
        <f>SUM(I$6*$L42*1/10+I$9*$M42*1/10)</f>
        <v>0</v>
      </c>
      <c r="J42" s="3" t="s">
        <v>38</v>
      </c>
      <c r="K42" s="131"/>
      <c r="L42" s="116"/>
      <c r="M42" s="116"/>
      <c r="N42" s="116"/>
      <c r="O42" s="116"/>
      <c r="P42" s="116"/>
    </row>
    <row r="43" spans="2:16" ht="15" thickBot="1" thickTop="1">
      <c r="B43" s="126" t="s">
        <v>43</v>
      </c>
      <c r="C43" s="127"/>
      <c r="D43" s="127"/>
      <c r="E43" s="118">
        <f>E5-E26</f>
        <v>0</v>
      </c>
      <c r="F43" s="118">
        <f>F5-F26</f>
        <v>0</v>
      </c>
      <c r="G43" s="118">
        <f>G5-G26</f>
        <v>0</v>
      </c>
      <c r="H43" s="118">
        <f>H5-H26</f>
        <v>0</v>
      </c>
      <c r="I43" s="118">
        <f>I5-I26</f>
        <v>0</v>
      </c>
      <c r="K43" s="132"/>
      <c r="L43" s="117"/>
      <c r="M43" s="117"/>
      <c r="N43" s="117"/>
      <c r="O43" s="117"/>
      <c r="P43" s="117"/>
    </row>
    <row r="44" spans="2:16" ht="14.25" thickTop="1">
      <c r="B44" s="48" t="s">
        <v>32</v>
      </c>
      <c r="C44" s="49"/>
      <c r="D44" s="49"/>
      <c r="E44" s="50"/>
      <c r="F44" s="50"/>
      <c r="G44" s="50"/>
      <c r="H44" s="50"/>
      <c r="I44" s="51"/>
      <c r="J44" s="3" t="s">
        <v>36</v>
      </c>
      <c r="L44" s="117"/>
      <c r="M44" s="117"/>
      <c r="N44" s="117"/>
      <c r="O44" s="117"/>
      <c r="P44" s="117"/>
    </row>
    <row r="45" spans="2:16" ht="14.25" thickBot="1">
      <c r="B45" s="52" t="s">
        <v>33</v>
      </c>
      <c r="C45" s="53"/>
      <c r="D45" s="53"/>
      <c r="E45" s="54"/>
      <c r="F45" s="54"/>
      <c r="G45" s="54"/>
      <c r="H45" s="54"/>
      <c r="I45" s="54"/>
      <c r="J45" s="3" t="s">
        <v>36</v>
      </c>
      <c r="K45" s="1"/>
      <c r="L45" s="117"/>
      <c r="M45" s="117"/>
      <c r="N45" s="117"/>
      <c r="O45" s="117"/>
      <c r="P45" s="117"/>
    </row>
    <row r="46" spans="2:16" ht="15" thickBot="1" thickTop="1">
      <c r="B46" s="126" t="s">
        <v>35</v>
      </c>
      <c r="C46" s="128"/>
      <c r="D46" s="129"/>
      <c r="E46" s="119">
        <f>E5-E26+E44-E45</f>
        <v>0</v>
      </c>
      <c r="F46" s="119">
        <f>F5-F26+F44-F45</f>
        <v>0</v>
      </c>
      <c r="G46" s="119">
        <f>G5-G26+G44-G45</f>
        <v>0</v>
      </c>
      <c r="H46" s="119">
        <f>H5-H26+H44-H45</f>
        <v>0</v>
      </c>
      <c r="I46" s="119">
        <f>I5-I26+I44-I45</f>
        <v>0</v>
      </c>
      <c r="L46" s="3">
        <f>SUM(L27:L42)</f>
        <v>0</v>
      </c>
      <c r="M46" s="3">
        <f>SUM(M27:M42)</f>
        <v>0</v>
      </c>
      <c r="N46" s="3">
        <f>SUM(N27:N42)</f>
        <v>0</v>
      </c>
      <c r="O46" s="3">
        <f>SUM(O27:O42)</f>
        <v>0</v>
      </c>
      <c r="P46" s="3">
        <f>SUM(P27:P42)</f>
        <v>0</v>
      </c>
    </row>
    <row r="47" ht="14.25" thickTop="1"/>
    <row r="48" ht="13.5">
      <c r="C48" s="3" t="s">
        <v>45</v>
      </c>
    </row>
    <row r="51" spans="4:8" ht="13.5">
      <c r="D51" s="3" t="s">
        <v>64</v>
      </c>
      <c r="E51" s="2" t="s">
        <v>68</v>
      </c>
      <c r="F51" s="2" t="s">
        <v>69</v>
      </c>
      <c r="G51" s="2" t="s">
        <v>70</v>
      </c>
      <c r="H51" s="2" t="s">
        <v>71</v>
      </c>
    </row>
    <row r="52" spans="4:8" ht="13.5">
      <c r="D52" s="3" t="s">
        <v>65</v>
      </c>
      <c r="H52" s="3" t="e">
        <f>ROUND(E52*0.9/G52,0)</f>
        <v>#DIV/0!</v>
      </c>
    </row>
    <row r="53" spans="4:8" ht="13.5">
      <c r="D53" s="3" t="s">
        <v>66</v>
      </c>
      <c r="H53" s="3" t="e">
        <f>ROUND(E53*0.9/G53,0)</f>
        <v>#DIV/0!</v>
      </c>
    </row>
    <row r="54" spans="4:8" ht="13.5">
      <c r="D54" s="3" t="s">
        <v>67</v>
      </c>
      <c r="H54" s="3" t="e">
        <f>ROUND(E54*0.9/G54,0)</f>
        <v>#DIV/0!</v>
      </c>
    </row>
  </sheetData>
  <sheetProtection/>
  <mergeCells count="21">
    <mergeCell ref="U4:U6"/>
    <mergeCell ref="C6:C8"/>
    <mergeCell ref="S4:S6"/>
    <mergeCell ref="C12:C14"/>
    <mergeCell ref="R3:U3"/>
    <mergeCell ref="R4:R6"/>
    <mergeCell ref="R7:R8"/>
    <mergeCell ref="S7:S8"/>
    <mergeCell ref="T7:T8"/>
    <mergeCell ref="U7:U8"/>
    <mergeCell ref="T4:T6"/>
    <mergeCell ref="K42:K43"/>
    <mergeCell ref="B5:D5"/>
    <mergeCell ref="B26:D26"/>
    <mergeCell ref="C25:D25"/>
    <mergeCell ref="J26:K26"/>
    <mergeCell ref="R13:U17"/>
    <mergeCell ref="C9:C11"/>
    <mergeCell ref="C15:C17"/>
    <mergeCell ref="C18:C20"/>
    <mergeCell ref="C21:C23"/>
  </mergeCells>
  <printOptions/>
  <pageMargins left="0.2" right="0.27" top="0.54" bottom="0" header="0.54" footer="0.18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5.625" style="0" customWidth="1"/>
    <col min="2" max="2" width="6.875" style="0" customWidth="1"/>
    <col min="3" max="3" width="11.875" style="0" customWidth="1"/>
    <col min="4" max="4" width="13.875" style="0" customWidth="1"/>
    <col min="6" max="6" width="12.875" style="0" customWidth="1"/>
    <col min="7" max="7" width="13.875" style="0" customWidth="1"/>
  </cols>
  <sheetData>
    <row r="1" spans="2:6" ht="15.75" customHeight="1">
      <c r="B1" s="76" t="s">
        <v>86</v>
      </c>
      <c r="C1" s="77"/>
      <c r="D1" s="77"/>
      <c r="E1" s="77"/>
      <c r="F1" s="77"/>
    </row>
    <row r="2" spans="2:7" ht="21.75" customHeight="1">
      <c r="B2" s="161" t="s">
        <v>72</v>
      </c>
      <c r="C2" s="161"/>
      <c r="D2" s="161"/>
      <c r="E2" s="161"/>
      <c r="F2" s="161"/>
      <c r="G2" s="161"/>
    </row>
    <row r="3" spans="2:7" ht="15.75" customHeight="1">
      <c r="B3" s="162" t="s">
        <v>73</v>
      </c>
      <c r="C3" s="162"/>
      <c r="D3" s="162"/>
      <c r="E3" s="162"/>
      <c r="F3" s="162"/>
      <c r="G3" s="162"/>
    </row>
    <row r="4" spans="2:6" ht="15.75" customHeight="1">
      <c r="B4" t="s">
        <v>74</v>
      </c>
      <c r="C4" t="s">
        <v>91</v>
      </c>
      <c r="E4" s="77"/>
      <c r="F4" s="77"/>
    </row>
    <row r="5" spans="2:6" ht="17.25" customHeight="1">
      <c r="B5" t="s">
        <v>75</v>
      </c>
      <c r="E5" s="77"/>
      <c r="F5" s="77"/>
    </row>
    <row r="6" spans="5:6" ht="13.5" customHeight="1">
      <c r="E6" s="77"/>
      <c r="F6" s="77"/>
    </row>
    <row r="7" spans="6:7" ht="15.75" customHeight="1">
      <c r="F7" s="78" t="s">
        <v>76</v>
      </c>
      <c r="G7" s="79" t="s">
        <v>83</v>
      </c>
    </row>
    <row r="8" spans="2:7" ht="13.5" customHeight="1">
      <c r="B8" s="163" t="s">
        <v>87</v>
      </c>
      <c r="C8" s="163" t="s">
        <v>88</v>
      </c>
      <c r="D8" s="80" t="s">
        <v>77</v>
      </c>
      <c r="E8" s="81"/>
      <c r="F8" s="82"/>
      <c r="G8" s="80" t="s">
        <v>77</v>
      </c>
    </row>
    <row r="9" spans="2:7" ht="13.5" customHeight="1">
      <c r="B9" s="164"/>
      <c r="C9" s="164"/>
      <c r="D9" s="83" t="s">
        <v>78</v>
      </c>
      <c r="E9" s="81"/>
      <c r="F9" s="84"/>
      <c r="G9" s="83" t="s">
        <v>78</v>
      </c>
    </row>
    <row r="10" spans="2:8" ht="13.5" customHeight="1">
      <c r="B10" s="158"/>
      <c r="C10" s="85" t="s">
        <v>15</v>
      </c>
      <c r="D10" s="86"/>
      <c r="E10" s="87"/>
      <c r="F10" s="88" t="s">
        <v>17</v>
      </c>
      <c r="G10" s="88"/>
      <c r="H10" t="s">
        <v>44</v>
      </c>
    </row>
    <row r="11" spans="2:8" ht="13.5" customHeight="1">
      <c r="B11" s="159"/>
      <c r="C11" s="89" t="s">
        <v>16</v>
      </c>
      <c r="D11" s="90">
        <f>G10*D10*1/10</f>
        <v>0</v>
      </c>
      <c r="E11" s="91"/>
      <c r="F11" s="92" t="s">
        <v>79</v>
      </c>
      <c r="G11" s="92"/>
      <c r="H11" t="s">
        <v>44</v>
      </c>
    </row>
    <row r="12" spans="2:8" ht="13.5" customHeight="1">
      <c r="B12" s="159"/>
      <c r="C12" s="89" t="s">
        <v>2</v>
      </c>
      <c r="D12" s="90">
        <f>G11*D11</f>
        <v>0</v>
      </c>
      <c r="E12" s="91"/>
      <c r="F12" s="93" t="s">
        <v>80</v>
      </c>
      <c r="G12" s="94"/>
      <c r="H12" t="s">
        <v>44</v>
      </c>
    </row>
    <row r="13" spans="2:7" ht="13.5" customHeight="1">
      <c r="B13" s="160"/>
      <c r="C13" s="95" t="s">
        <v>81</v>
      </c>
      <c r="D13" s="96">
        <f>+G12*D10/10</f>
        <v>0</v>
      </c>
      <c r="E13" s="97"/>
      <c r="F13" s="98" t="s">
        <v>18</v>
      </c>
      <c r="G13" s="99"/>
    </row>
    <row r="14" spans="2:8" ht="13.5" customHeight="1">
      <c r="B14" s="158"/>
      <c r="C14" s="85" t="s">
        <v>15</v>
      </c>
      <c r="D14" s="86"/>
      <c r="E14" s="91"/>
      <c r="F14" s="97" t="s">
        <v>17</v>
      </c>
      <c r="G14" s="97"/>
      <c r="H14" t="s">
        <v>44</v>
      </c>
    </row>
    <row r="15" spans="2:8" ht="13.5" customHeight="1">
      <c r="B15" s="159"/>
      <c r="C15" s="89" t="s">
        <v>16</v>
      </c>
      <c r="D15" s="90">
        <f>G14*D14*1/10</f>
        <v>0</v>
      </c>
      <c r="E15" s="91"/>
      <c r="F15" s="100" t="s">
        <v>79</v>
      </c>
      <c r="G15" s="100"/>
      <c r="H15" t="s">
        <v>44</v>
      </c>
    </row>
    <row r="16" spans="2:8" ht="13.5" customHeight="1">
      <c r="B16" s="159"/>
      <c r="C16" s="89" t="s">
        <v>2</v>
      </c>
      <c r="D16" s="90">
        <f>G15*D15</f>
        <v>0</v>
      </c>
      <c r="E16" s="91"/>
      <c r="F16" s="93" t="s">
        <v>80</v>
      </c>
      <c r="G16" s="94"/>
      <c r="H16" t="s">
        <v>44</v>
      </c>
    </row>
    <row r="17" spans="2:7" ht="13.5" customHeight="1">
      <c r="B17" s="160"/>
      <c r="C17" s="95" t="s">
        <v>81</v>
      </c>
      <c r="D17" s="96">
        <f>+G16*D14/10</f>
        <v>0</v>
      </c>
      <c r="E17" s="91"/>
      <c r="F17" s="98" t="s">
        <v>18</v>
      </c>
      <c r="G17" s="99"/>
    </row>
    <row r="18" spans="2:8" ht="13.5">
      <c r="B18" s="158"/>
      <c r="C18" s="85" t="s">
        <v>15</v>
      </c>
      <c r="D18" s="86"/>
      <c r="E18" s="87"/>
      <c r="F18" s="86" t="s">
        <v>17</v>
      </c>
      <c r="G18" s="86"/>
      <c r="H18" t="s">
        <v>44</v>
      </c>
    </row>
    <row r="19" spans="2:8" ht="13.5">
      <c r="B19" s="159"/>
      <c r="C19" s="89" t="s">
        <v>16</v>
      </c>
      <c r="D19" s="90">
        <f>G18*D18*1/10</f>
        <v>0</v>
      </c>
      <c r="E19" s="91"/>
      <c r="F19" s="100" t="s">
        <v>79</v>
      </c>
      <c r="G19" s="100"/>
      <c r="H19" t="s">
        <v>44</v>
      </c>
    </row>
    <row r="20" spans="2:8" ht="13.5">
      <c r="B20" s="159"/>
      <c r="C20" s="89" t="s">
        <v>2</v>
      </c>
      <c r="D20" s="90">
        <f>G19*D19</f>
        <v>0</v>
      </c>
      <c r="E20" s="91"/>
      <c r="F20" s="93" t="s">
        <v>80</v>
      </c>
      <c r="G20" s="94"/>
      <c r="H20" t="s">
        <v>44</v>
      </c>
    </row>
    <row r="21" spans="2:7" ht="13.5">
      <c r="B21" s="160"/>
      <c r="C21" s="95" t="s">
        <v>81</v>
      </c>
      <c r="D21" s="96">
        <f>+G20*D18/10</f>
        <v>0</v>
      </c>
      <c r="E21" s="97"/>
      <c r="F21" s="98" t="s">
        <v>18</v>
      </c>
      <c r="G21" s="99"/>
    </row>
    <row r="22" spans="2:8" ht="13.5" customHeight="1">
      <c r="B22" s="158"/>
      <c r="C22" s="85" t="s">
        <v>15</v>
      </c>
      <c r="D22" s="86"/>
      <c r="E22" s="91"/>
      <c r="F22" s="97" t="s">
        <v>17</v>
      </c>
      <c r="G22" s="97"/>
      <c r="H22" t="s">
        <v>44</v>
      </c>
    </row>
    <row r="23" spans="2:8" ht="13.5">
      <c r="B23" s="159"/>
      <c r="C23" s="89" t="s">
        <v>16</v>
      </c>
      <c r="D23" s="90">
        <f>G22*D22*1/10</f>
        <v>0</v>
      </c>
      <c r="E23" s="91"/>
      <c r="F23" s="100" t="s">
        <v>79</v>
      </c>
      <c r="G23" s="100"/>
      <c r="H23" t="s">
        <v>44</v>
      </c>
    </row>
    <row r="24" spans="2:8" ht="13.5">
      <c r="B24" s="159"/>
      <c r="C24" s="89" t="s">
        <v>2</v>
      </c>
      <c r="D24" s="90">
        <f>G23*D23</f>
        <v>0</v>
      </c>
      <c r="E24" s="91"/>
      <c r="F24" s="93" t="s">
        <v>80</v>
      </c>
      <c r="G24" s="94"/>
      <c r="H24" t="s">
        <v>44</v>
      </c>
    </row>
    <row r="25" spans="2:7" ht="13.5">
      <c r="B25" s="160"/>
      <c r="C25" s="95" t="s">
        <v>81</v>
      </c>
      <c r="D25" s="96">
        <f>+G24*D22/10</f>
        <v>0</v>
      </c>
      <c r="E25" s="91"/>
      <c r="F25" s="98" t="s">
        <v>18</v>
      </c>
      <c r="G25" s="99"/>
    </row>
    <row r="26" spans="2:8" ht="13.5">
      <c r="B26" s="158"/>
      <c r="C26" s="85" t="s">
        <v>15</v>
      </c>
      <c r="D26" s="86"/>
      <c r="E26" s="87"/>
      <c r="F26" s="86" t="s">
        <v>17</v>
      </c>
      <c r="G26" s="86"/>
      <c r="H26" t="s">
        <v>44</v>
      </c>
    </row>
    <row r="27" spans="2:8" ht="13.5">
      <c r="B27" s="159"/>
      <c r="C27" s="89" t="s">
        <v>16</v>
      </c>
      <c r="D27" s="90">
        <f>G26*D26*1/10</f>
        <v>0</v>
      </c>
      <c r="E27" s="91"/>
      <c r="F27" s="100" t="s">
        <v>79</v>
      </c>
      <c r="G27" s="100"/>
      <c r="H27" t="s">
        <v>44</v>
      </c>
    </row>
    <row r="28" spans="2:8" ht="13.5">
      <c r="B28" s="159"/>
      <c r="C28" s="89" t="s">
        <v>2</v>
      </c>
      <c r="D28" s="90">
        <f>G27*D27</f>
        <v>0</v>
      </c>
      <c r="E28" s="91"/>
      <c r="F28" s="93" t="s">
        <v>80</v>
      </c>
      <c r="G28" s="94"/>
      <c r="H28" t="s">
        <v>44</v>
      </c>
    </row>
    <row r="29" spans="2:7" ht="13.5">
      <c r="B29" s="160"/>
      <c r="C29" s="95" t="s">
        <v>81</v>
      </c>
      <c r="D29" s="96">
        <f>+G28*D26/10</f>
        <v>0</v>
      </c>
      <c r="E29" s="97"/>
      <c r="F29" s="98" t="s">
        <v>18</v>
      </c>
      <c r="G29" s="99"/>
    </row>
    <row r="30" spans="2:8" ht="13.5">
      <c r="B30" s="158"/>
      <c r="C30" s="85" t="s">
        <v>15</v>
      </c>
      <c r="D30" s="86"/>
      <c r="E30" s="101"/>
      <c r="F30" s="86" t="s">
        <v>17</v>
      </c>
      <c r="G30" s="102"/>
      <c r="H30" t="s">
        <v>44</v>
      </c>
    </row>
    <row r="31" spans="2:8" ht="13.5">
      <c r="B31" s="159"/>
      <c r="C31" s="89" t="s">
        <v>16</v>
      </c>
      <c r="D31" s="90">
        <f>G30*D30*1/10</f>
        <v>0</v>
      </c>
      <c r="E31" s="101"/>
      <c r="F31" s="100" t="s">
        <v>13</v>
      </c>
      <c r="G31" s="103"/>
      <c r="H31" t="s">
        <v>44</v>
      </c>
    </row>
    <row r="32" spans="2:8" ht="13.5">
      <c r="B32" s="159"/>
      <c r="C32" s="89" t="s">
        <v>2</v>
      </c>
      <c r="D32" s="90">
        <f>G31*D31</f>
        <v>0</v>
      </c>
      <c r="E32" s="101"/>
      <c r="F32" s="93" t="s">
        <v>80</v>
      </c>
      <c r="G32" s="94"/>
      <c r="H32" t="s">
        <v>44</v>
      </c>
    </row>
    <row r="33" spans="2:7" ht="14.25" thickBot="1">
      <c r="B33" s="159"/>
      <c r="C33" s="104" t="s">
        <v>81</v>
      </c>
      <c r="D33" s="105">
        <f>+G32*D30/10</f>
        <v>0</v>
      </c>
      <c r="E33" s="106"/>
      <c r="F33" s="98" t="s">
        <v>18</v>
      </c>
      <c r="G33" s="99"/>
    </row>
    <row r="34" spans="2:4" ht="15" thickBot="1" thickTop="1">
      <c r="B34" s="107" t="s">
        <v>37</v>
      </c>
      <c r="C34" s="107"/>
      <c r="D34" s="108">
        <f>D10+D14+D18+D22+D26+D30</f>
        <v>0</v>
      </c>
    </row>
    <row r="35" spans="2:4" ht="15" thickBot="1" thickTop="1">
      <c r="B35" s="107" t="s">
        <v>82</v>
      </c>
      <c r="C35" s="107"/>
      <c r="D35" s="108">
        <f>+D12+D16+D20+D24+D28+D32</f>
        <v>0</v>
      </c>
    </row>
    <row r="36" spans="2:4" ht="15" thickBot="1" thickTop="1">
      <c r="B36" s="109" t="s">
        <v>1</v>
      </c>
      <c r="C36" s="109"/>
      <c r="D36" s="108">
        <f>+D13+D17+D21+D25+D29+D33</f>
        <v>0</v>
      </c>
    </row>
    <row r="37" spans="2:4" ht="15" thickBot="1" thickTop="1">
      <c r="B37" s="107" t="s">
        <v>43</v>
      </c>
      <c r="C37" s="107"/>
      <c r="D37" s="110">
        <f>+D35-D36</f>
        <v>0</v>
      </c>
    </row>
    <row r="38" ht="14.25" thickTop="1">
      <c r="B38" t="s">
        <v>45</v>
      </c>
    </row>
  </sheetData>
  <sheetProtection/>
  <mergeCells count="10">
    <mergeCell ref="B26:B29"/>
    <mergeCell ref="B30:B33"/>
    <mergeCell ref="B2:G2"/>
    <mergeCell ref="B3:G3"/>
    <mergeCell ref="B10:B13"/>
    <mergeCell ref="B14:B17"/>
    <mergeCell ref="B18:B21"/>
    <mergeCell ref="B22:B25"/>
    <mergeCell ref="B8:B9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農林漁業金融公庫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 康利</dc:creator>
  <cp:keywords/>
  <dc:description/>
  <cp:lastModifiedBy>松崎　雄介</cp:lastModifiedBy>
  <cp:lastPrinted>2022-10-17T01:59:41Z</cp:lastPrinted>
  <dcterms:created xsi:type="dcterms:W3CDTF">2001-03-28T00:06:03Z</dcterms:created>
  <dcterms:modified xsi:type="dcterms:W3CDTF">2023-10-26T02:37:41Z</dcterms:modified>
  <cp:category/>
  <cp:version/>
  <cp:contentType/>
  <cp:contentStatus/>
</cp:coreProperties>
</file>